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A5DAF9F8-1ACD-4EEE-B8FE-28A44B2AC8F7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A43" i="17"/>
  <c r="AP43" i="17" s="1"/>
  <c r="AB43" i="17"/>
  <c r="AQ43" i="17" s="1"/>
  <c r="AC43" i="17"/>
  <c r="AA31" i="17"/>
  <c r="AP31" i="17" s="1"/>
  <c r="AB31" i="17"/>
  <c r="AQ31" i="17" s="1"/>
  <c r="AC31" i="17"/>
  <c r="AR31" i="17" s="1"/>
  <c r="AA19" i="17"/>
  <c r="AP19" i="17" s="1"/>
  <c r="AB19" i="17"/>
  <c r="AQ19" i="17" s="1"/>
  <c r="L44" i="17"/>
  <c r="L43" i="17"/>
  <c r="N43" i="17" s="1"/>
  <c r="AR43" i="17" s="1"/>
  <c r="M43" i="17"/>
  <c r="L31" i="17"/>
  <c r="L32" i="17" s="1"/>
  <c r="M31" i="17"/>
  <c r="N31" i="17"/>
  <c r="L19" i="17"/>
  <c r="M19" i="17"/>
  <c r="AP19" i="16"/>
  <c r="AQ19" i="16"/>
  <c r="AR19" i="16"/>
  <c r="AA43" i="16"/>
  <c r="AP43" i="16" s="1"/>
  <c r="AB43" i="16"/>
  <c r="AQ43" i="16" s="1"/>
  <c r="AA31" i="16"/>
  <c r="AA32" i="16" s="1"/>
  <c r="AB31" i="16"/>
  <c r="AQ31" i="16" s="1"/>
  <c r="AC31" i="16"/>
  <c r="AA20" i="16"/>
  <c r="AA19" i="16"/>
  <c r="AB19" i="16"/>
  <c r="AC19" i="16"/>
  <c r="L43" i="16"/>
  <c r="L44" i="16" s="1"/>
  <c r="M43" i="16"/>
  <c r="L31" i="16"/>
  <c r="L32" i="16" s="1"/>
  <c r="M31" i="16"/>
  <c r="N31" i="16" s="1"/>
  <c r="L19" i="16"/>
  <c r="L20" i="16" s="1"/>
  <c r="M19" i="16"/>
  <c r="N19" i="16"/>
  <c r="AP43" i="15"/>
  <c r="AQ43" i="15"/>
  <c r="AA44" i="15"/>
  <c r="AA43" i="15"/>
  <c r="AC43" i="15" s="1"/>
  <c r="AR43" i="15" s="1"/>
  <c r="AB43" i="15"/>
  <c r="AA31" i="15"/>
  <c r="AB31" i="15"/>
  <c r="AA19" i="15"/>
  <c r="AB19" i="15"/>
  <c r="AC19" i="15"/>
  <c r="L43" i="15"/>
  <c r="M43" i="15"/>
  <c r="N43" i="15"/>
  <c r="L31" i="15"/>
  <c r="AP31" i="15" s="1"/>
  <c r="M31" i="15"/>
  <c r="AQ31" i="15" s="1"/>
  <c r="N31" i="15"/>
  <c r="L19" i="15"/>
  <c r="L20" i="15" s="1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 s="1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 s="1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 s="1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N43" i="9" s="1"/>
  <c r="M43" i="9"/>
  <c r="L32" i="9"/>
  <c r="L31" i="9"/>
  <c r="M31" i="9"/>
  <c r="N31" i="9"/>
  <c r="L20" i="9"/>
  <c r="L19" i="9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C19" i="7" s="1"/>
  <c r="AB19" i="7"/>
  <c r="L44" i="7"/>
  <c r="L43" i="7"/>
  <c r="M43" i="7"/>
  <c r="N43" i="7"/>
  <c r="L32" i="7"/>
  <c r="L31" i="7"/>
  <c r="N31" i="7" s="1"/>
  <c r="M31" i="7"/>
  <c r="L20" i="7"/>
  <c r="L19" i="7"/>
  <c r="M19" i="7"/>
  <c r="N19" i="7"/>
  <c r="L15" i="7"/>
  <c r="L16" i="7"/>
  <c r="L17" i="7"/>
  <c r="L18" i="7"/>
  <c r="AA44" i="17" l="1"/>
  <c r="AP44" i="17" s="1"/>
  <c r="AA32" i="17"/>
  <c r="AP32" i="17" s="1"/>
  <c r="AA20" i="17"/>
  <c r="AC19" i="17"/>
  <c r="N19" i="17"/>
  <c r="AR19" i="17" s="1"/>
  <c r="L20" i="17"/>
  <c r="AP20" i="17" s="1"/>
  <c r="AA44" i="16"/>
  <c r="AP44" i="16"/>
  <c r="AP31" i="16"/>
  <c r="AP32" i="16"/>
  <c r="AR31" i="16"/>
  <c r="AP20" i="16"/>
  <c r="N43" i="16"/>
  <c r="AA32" i="15"/>
  <c r="AR19" i="15"/>
  <c r="AQ19" i="15"/>
  <c r="AA20" i="15"/>
  <c r="AP20" i="15"/>
  <c r="L44" i="15"/>
  <c r="AP44" i="15" s="1"/>
  <c r="L32" i="15"/>
  <c r="AP32" i="15" s="1"/>
  <c r="AP19" i="15"/>
  <c r="AC43" i="4"/>
  <c r="AC43" i="16"/>
  <c r="AC31" i="15"/>
  <c r="N19" i="9"/>
  <c r="AN17" i="16"/>
  <c r="AB18" i="17"/>
  <c r="AA18" i="17"/>
  <c r="AB17" i="17"/>
  <c r="AA17" i="17"/>
  <c r="AB16" i="17"/>
  <c r="AA16" i="17"/>
  <c r="AB15" i="17"/>
  <c r="AA15" i="17"/>
  <c r="U44" i="8"/>
  <c r="Q44" i="8"/>
  <c r="AK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Y20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Y32" i="9"/>
  <c r="U32" i="9"/>
  <c r="AH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AQ27" i="6" s="1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AL19" i="10"/>
  <c r="AH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H44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W20" i="11"/>
  <c r="J20" i="11"/>
  <c r="AL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AN31" i="14"/>
  <c r="H32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Y32" i="7"/>
  <c r="AO31" i="7"/>
  <c r="AN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AL19" i="7"/>
  <c r="AK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AB18" i="9"/>
  <c r="AA18" i="9"/>
  <c r="AC18" i="9" s="1"/>
  <c r="AB17" i="9"/>
  <c r="AA17" i="9"/>
  <c r="AB16" i="9"/>
  <c r="AA16" i="9"/>
  <c r="AB15" i="9"/>
  <c r="AA15" i="9"/>
  <c r="AB42" i="9"/>
  <c r="AA42" i="9"/>
  <c r="AB41" i="9"/>
  <c r="AA41" i="9"/>
  <c r="AB40" i="9"/>
  <c r="AA40" i="9"/>
  <c r="AB39" i="9"/>
  <c r="AA39" i="9"/>
  <c r="AB30" i="9"/>
  <c r="AA30" i="9"/>
  <c r="AB29" i="9"/>
  <c r="AA29" i="9"/>
  <c r="AB28" i="9"/>
  <c r="AA28" i="9"/>
  <c r="AC28" i="9" s="1"/>
  <c r="AB27" i="9"/>
  <c r="AA27" i="9"/>
  <c r="AC15" i="17" l="1"/>
  <c r="AP16" i="17"/>
  <c r="N40" i="17"/>
  <c r="AQ40" i="17"/>
  <c r="N39" i="17"/>
  <c r="N41" i="17"/>
  <c r="N16" i="17"/>
  <c r="AR43" i="16"/>
  <c r="N29" i="16"/>
  <c r="AQ41" i="15"/>
  <c r="AC27" i="15"/>
  <c r="AC29" i="15"/>
  <c r="AR31" i="15"/>
  <c r="AC27" i="10"/>
  <c r="AC40" i="12"/>
  <c r="AC30" i="9"/>
  <c r="AC42" i="7"/>
  <c r="N40" i="9"/>
  <c r="N39" i="7"/>
  <c r="N28" i="10"/>
  <c r="AC27" i="11"/>
  <c r="AC16" i="9"/>
  <c r="AC16" i="11"/>
  <c r="AC27" i="6"/>
  <c r="N41" i="14"/>
  <c r="N18" i="12"/>
  <c r="AC41" i="14"/>
  <c r="AR41" i="14" s="1"/>
  <c r="AQ29" i="14"/>
  <c r="AK31" i="14"/>
  <c r="AC29" i="14"/>
  <c r="U32" i="14"/>
  <c r="Y20" i="14"/>
  <c r="AQ41" i="6"/>
  <c r="AK43" i="6"/>
  <c r="AC15" i="12"/>
  <c r="AC41" i="9"/>
  <c r="AG31" i="9"/>
  <c r="AG43" i="8"/>
  <c r="Y44" i="7"/>
  <c r="AK31" i="7"/>
  <c r="U32" i="7"/>
  <c r="AC30" i="7"/>
  <c r="S32" i="7"/>
  <c r="AQ15" i="7"/>
  <c r="AC15" i="7"/>
  <c r="AP18" i="7"/>
  <c r="AH19" i="7"/>
  <c r="AC18" i="7"/>
  <c r="AC30" i="4"/>
  <c r="AQ15" i="14"/>
  <c r="N17" i="11"/>
  <c r="AQ41" i="11"/>
  <c r="AQ42" i="11"/>
  <c r="N41" i="10"/>
  <c r="N28" i="12"/>
  <c r="AO31" i="9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J44" i="16" s="1"/>
  <c r="AG43" i="14"/>
  <c r="AC39" i="17"/>
  <c r="AR39" i="17" s="1"/>
  <c r="AP40" i="17"/>
  <c r="W44" i="16"/>
  <c r="W44" i="11"/>
  <c r="AL44" i="11" s="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H20" i="9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N18" i="6"/>
  <c r="D20" i="6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N30" i="4"/>
  <c r="B20" i="4"/>
  <c r="U20" i="17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R28" i="9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Q40" i="6"/>
  <c r="AQ41" i="9"/>
  <c r="W44" i="9"/>
  <c r="AQ39" i="7"/>
  <c r="AQ40" i="7"/>
  <c r="AJ43" i="7"/>
  <c r="AN43" i="7"/>
  <c r="W44" i="7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R41" i="6" s="1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P40" i="12"/>
  <c r="AP41" i="9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J44" i="7"/>
  <c r="N42" i="15"/>
  <c r="B44" i="15"/>
  <c r="AQ40" i="11"/>
  <c r="N39" i="10"/>
  <c r="N42" i="12"/>
  <c r="AH43" i="9"/>
  <c r="F44" i="12"/>
  <c r="N41" i="4"/>
  <c r="J44" i="4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AF43" i="10"/>
  <c r="B44" i="12"/>
  <c r="H32" i="7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N27" i="9"/>
  <c r="N30" i="9"/>
  <c r="AR30" i="9" s="1"/>
  <c r="B32" i="9"/>
  <c r="AF32" i="9" s="1"/>
  <c r="J32" i="9"/>
  <c r="AN32" i="9" s="1"/>
  <c r="B32" i="8"/>
  <c r="F32" i="8"/>
  <c r="AJ32" i="8" s="1"/>
  <c r="J32" i="8"/>
  <c r="AN32" i="8" s="1"/>
  <c r="D32" i="7"/>
  <c r="N28" i="4"/>
  <c r="J32" i="17"/>
  <c r="J32" i="16"/>
  <c r="AN32" i="16" s="1"/>
  <c r="AP28" i="15"/>
  <c r="J32" i="15"/>
  <c r="AN32" i="15" s="1"/>
  <c r="J32" i="11"/>
  <c r="AN32" i="11" s="1"/>
  <c r="H32" i="6"/>
  <c r="N30" i="7"/>
  <c r="F32" i="7"/>
  <c r="AQ29" i="4"/>
  <c r="D32" i="4"/>
  <c r="N29" i="14"/>
  <c r="D32" i="14"/>
  <c r="AQ30" i="10"/>
  <c r="B32" i="10"/>
  <c r="N27" i="6"/>
  <c r="AR27" i="6" s="1"/>
  <c r="N29" i="6"/>
  <c r="AM31" i="12"/>
  <c r="H32" i="9"/>
  <c r="N29" i="8"/>
  <c r="H32" i="8"/>
  <c r="AN19" i="15"/>
  <c r="F20" i="6"/>
  <c r="N17" i="4"/>
  <c r="D20" i="4"/>
  <c r="AJ19" i="11"/>
  <c r="H20" i="10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AR41" i="16"/>
  <c r="S20" i="14"/>
  <c r="N17" i="7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R16" i="15" s="1"/>
  <c r="AL20" i="15"/>
  <c r="AP17" i="14"/>
  <c r="AP42" i="14"/>
  <c r="N42" i="14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R42" i="4" s="1"/>
  <c r="AK43" i="4"/>
  <c r="AQ16" i="17"/>
  <c r="H20" i="17"/>
  <c r="AL20" i="17" s="1"/>
  <c r="AF32" i="17"/>
  <c r="AC17" i="16"/>
  <c r="AP17" i="16"/>
  <c r="S44" i="16"/>
  <c r="N41" i="15"/>
  <c r="AR41" i="15" s="1"/>
  <c r="AH19" i="11"/>
  <c r="U32" i="11"/>
  <c r="B20" i="7"/>
  <c r="AQ41" i="4"/>
  <c r="AQ30" i="12"/>
  <c r="AC30" i="12"/>
  <c r="AR30" i="12" s="1"/>
  <c r="J20" i="7"/>
  <c r="Q32" i="7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H32" i="16" s="1"/>
  <c r="AC39" i="15"/>
  <c r="AP39" i="15"/>
  <c r="B20" i="14"/>
  <c r="AK43" i="11"/>
  <c r="AP41" i="6"/>
  <c r="AQ41" i="12"/>
  <c r="N41" i="12"/>
  <c r="AQ16" i="8"/>
  <c r="N16" i="8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O31" i="12"/>
  <c r="AQ16" i="9"/>
  <c r="N16" i="9"/>
  <c r="AR16" i="9" s="1"/>
  <c r="AP39" i="8"/>
  <c r="N39" i="8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C32" i="16" s="1"/>
  <c r="AP27" i="15"/>
  <c r="AF31" i="15"/>
  <c r="AP41" i="15"/>
  <c r="J20" i="14"/>
  <c r="Q32" i="14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D32" i="15"/>
  <c r="AH32" i="15" s="1"/>
  <c r="H44" i="15"/>
  <c r="AL44" i="15" s="1"/>
  <c r="N16" i="14"/>
  <c r="N30" i="14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K19" i="12"/>
  <c r="AH19" i="8"/>
  <c r="D20" i="17"/>
  <c r="H32" i="17"/>
  <c r="N18" i="16"/>
  <c r="D20" i="15"/>
  <c r="H32" i="15"/>
  <c r="AL32" i="15" s="1"/>
  <c r="N40" i="15"/>
  <c r="N18" i="14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J20" i="15" s="1"/>
  <c r="AP42" i="11"/>
  <c r="N42" i="11"/>
  <c r="U32" i="6"/>
  <c r="AO43" i="9"/>
  <c r="J44" i="9"/>
  <c r="AL31" i="8"/>
  <c r="D44" i="16"/>
  <c r="Q44" i="14"/>
  <c r="AP16" i="11"/>
  <c r="N16" i="11"/>
  <c r="AQ18" i="11"/>
  <c r="AP28" i="11"/>
  <c r="U32" i="10"/>
  <c r="N17" i="6"/>
  <c r="F32" i="6"/>
  <c r="AF31" i="16"/>
  <c r="N15" i="14"/>
  <c r="AF31" i="14"/>
  <c r="AC18" i="11"/>
  <c r="AP18" i="11"/>
  <c r="B32" i="11"/>
  <c r="B44" i="11"/>
  <c r="AP29" i="10"/>
  <c r="N29" i="10"/>
  <c r="F44" i="6"/>
  <c r="AQ42" i="9"/>
  <c r="N42" i="9"/>
  <c r="AQ30" i="8"/>
  <c r="N30" i="8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P27" i="12"/>
  <c r="N29" i="12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L44" i="12" s="1"/>
  <c r="AP17" i="9"/>
  <c r="AF31" i="9"/>
  <c r="N27" i="8"/>
  <c r="N41" i="8"/>
  <c r="AF43" i="8"/>
  <c r="Q20" i="11"/>
  <c r="N39" i="11"/>
  <c r="N17" i="10"/>
  <c r="AF19" i="10"/>
  <c r="F32" i="10"/>
  <c r="J44" i="10"/>
  <c r="Q20" i="6"/>
  <c r="N39" i="6"/>
  <c r="N17" i="12"/>
  <c r="AF19" i="12"/>
  <c r="F32" i="12"/>
  <c r="AJ32" i="12" s="1"/>
  <c r="J44" i="12"/>
  <c r="D32" i="9"/>
  <c r="AH32" i="9" s="1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H20" i="17" l="1"/>
  <c r="AC20" i="17"/>
  <c r="AN32" i="17"/>
  <c r="AF20" i="15"/>
  <c r="AF32" i="15"/>
  <c r="AN20" i="15"/>
  <c r="AF44" i="4"/>
  <c r="AJ44" i="6"/>
  <c r="AR42" i="9"/>
  <c r="AN44" i="9"/>
  <c r="AN32" i="12"/>
  <c r="AR39" i="8"/>
  <c r="AN20" i="7"/>
  <c r="AR30" i="14"/>
  <c r="AR39" i="6"/>
  <c r="AH20" i="9"/>
  <c r="AR27" i="8"/>
  <c r="AR30" i="8"/>
  <c r="AN44" i="7"/>
  <c r="AL32" i="7"/>
  <c r="AJ32" i="7"/>
  <c r="AC32" i="7"/>
  <c r="AR30" i="7"/>
  <c r="AJ20" i="11"/>
  <c r="AR17" i="11"/>
  <c r="AR28" i="10"/>
  <c r="AJ32" i="14"/>
  <c r="AR41" i="10"/>
  <c r="AR30" i="10"/>
  <c r="AH20" i="6"/>
  <c r="AR18" i="6"/>
  <c r="AF20" i="9"/>
  <c r="AL44" i="8"/>
  <c r="AL32" i="4"/>
  <c r="AN20" i="14"/>
  <c r="AR18" i="14"/>
  <c r="AR29" i="11"/>
  <c r="AC44" i="10"/>
  <c r="AH44" i="10"/>
  <c r="AN44" i="10"/>
  <c r="AR17" i="10"/>
  <c r="AR30" i="6"/>
  <c r="AL20" i="6"/>
  <c r="AR27" i="12"/>
  <c r="AR29" i="12"/>
  <c r="AH20" i="12"/>
  <c r="AR41" i="9"/>
  <c r="AR28" i="7"/>
  <c r="AN44" i="4"/>
  <c r="AR30" i="4"/>
  <c r="AR17" i="4"/>
  <c r="AR42" i="14"/>
  <c r="AC32" i="14"/>
  <c r="AH32" i="14"/>
  <c r="AR29" i="14"/>
  <c r="AR16" i="14"/>
  <c r="AJ44" i="11"/>
  <c r="AR16" i="11"/>
  <c r="AR39" i="10"/>
  <c r="AF32" i="10"/>
  <c r="AC32" i="10"/>
  <c r="AN20" i="10"/>
  <c r="AL20" i="10"/>
  <c r="AJ20" i="10"/>
  <c r="AR28" i="12"/>
  <c r="AR17" i="12"/>
  <c r="AR15" i="12"/>
  <c r="AR28" i="6"/>
  <c r="AL44" i="6"/>
  <c r="AN44" i="8"/>
  <c r="AR42" i="8"/>
  <c r="AR29" i="8"/>
  <c r="AF32" i="8"/>
  <c r="AJ20" i="8"/>
  <c r="AH32" i="7"/>
  <c r="AH20" i="7"/>
  <c r="AR15" i="7"/>
  <c r="AR17" i="7"/>
  <c r="AR39" i="4"/>
  <c r="AF20" i="4"/>
  <c r="AR40" i="14"/>
  <c r="N32" i="14"/>
  <c r="AR18" i="11"/>
  <c r="AH44" i="6"/>
  <c r="AR16" i="12"/>
  <c r="AL44" i="7"/>
  <c r="AR42" i="11"/>
  <c r="AR29" i="10"/>
  <c r="AF32" i="12"/>
  <c r="AR27" i="9"/>
  <c r="AR41" i="8"/>
  <c r="AR16" i="8"/>
  <c r="AR18" i="8"/>
  <c r="AR41" i="7"/>
  <c r="AR18" i="7"/>
  <c r="AR17" i="14"/>
  <c r="AC32" i="11"/>
  <c r="AR30" i="11"/>
  <c r="AR28" i="11"/>
  <c r="AF20" i="10"/>
  <c r="AH32" i="6"/>
  <c r="AJ20" i="12"/>
  <c r="AN44" i="12"/>
  <c r="AL32" i="9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R20" i="9" s="1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32" i="14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<sst xmlns="http://schemas.openxmlformats.org/spreadsheetml/2006/main" count="3300" uniqueCount="40">
  <si>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</si>
  <si>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</si>
  <si>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</si>
  <si>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</si>
  <si>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</si>
  <si>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</si>
  <si>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</si>
  <si>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</si>
  <si>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</si>
  <si>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</si>
  <si>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</si>
  <si>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</si>
  <si>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</si>
  <si>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</si>
  <si>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</si>
  <si>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</si>
  <si>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</si>
  <si>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</si>
  <si>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</si>
  <si>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</si>
  <si>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</si>
  <si>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</si>
  <si>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</si>
  <si>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</si>
  <si>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</si>
  <si>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</si>
  <si>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</si>
  <si>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</si>
  <si>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</si>
  <si>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</si>
  <si>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</si>
  <si>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</si>
  <si>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</si>
  <si>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</si>
  <si>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</si>
  <si>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</si>
  <si>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</si>
  <si>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</si>
  <si>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</si>
  <si>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2005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</si>
</sst>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2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5293665" xfId="46" xr:uid="{34FD8A30-FC2D-4D62-A9D4-8F92E823C8DB}"/>
    <cellStyle name="style1730305293712" xfId="48" xr:uid="{61301B63-2C22-48A3-8C79-E35C754E5420}"/>
    <cellStyle name="style1730305293781" xfId="49" xr:uid="{A3497F6B-AF9B-4ECA-86D2-F283F6C7478B}"/>
    <cellStyle name="style1730305293828" xfId="50" xr:uid="{E71D54C6-D569-432C-B2A9-60F73E86A9D8}"/>
    <cellStyle name="style1730305295216" xfId="47" xr:uid="{69BF95EF-2EE9-43AB-9330-5609568F2416}"/>
    <cellStyle name="style1730305295755" xfId="51" xr:uid="{6C3ACE48-7136-4F06-8979-D4B26164ABF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4696860</v>
      </c>
      <c r="C15" s="2"/>
      <c r="D15" s="2">
        <v>5934950</v>
      </c>
      <c r="E15" s="2"/>
      <c r="F15" s="2">
        <v>2883020</v>
      </c>
      <c r="G15" s="2"/>
      <c r="H15" s="2">
        <v>5692045</v>
      </c>
      <c r="I15" s="2"/>
      <c r="J15" s="2">
        <v>0</v>
      </c>
      <c r="K15" s="2"/>
      <c r="L15" s="1">
        <f t="shared" ref="L15:M18" si="0">B15+D15+F15+H15+J15</f>
        <v>19206875</v>
      </c>
      <c r="M15" s="12">
        <f t="shared" si="0"/>
        <v>0</v>
      </c>
      <c r="N15" s="13">
        <f>L15+M15</f>
        <v>19206875</v>
      </c>
      <c r="P15" s="3" t="s">
        <v>12</v>
      </c>
      <c r="Q15" s="2">
        <v>823</v>
      </c>
      <c r="R15" s="2">
        <v>0</v>
      </c>
      <c r="S15" s="2">
        <v>1062</v>
      </c>
      <c r="T15" s="2">
        <v>0</v>
      </c>
      <c r="U15" s="2">
        <v>643</v>
      </c>
      <c r="V15" s="2">
        <v>0</v>
      </c>
      <c r="W15" s="2">
        <v>2004</v>
      </c>
      <c r="X15" s="2">
        <v>0</v>
      </c>
      <c r="Y15" s="2">
        <v>357</v>
      </c>
      <c r="Z15" s="2">
        <v>0</v>
      </c>
      <c r="AA15" s="1">
        <f t="shared" ref="AA15:AB18" si="1">Q15+S15+U15+W15+Y15</f>
        <v>4889</v>
      </c>
      <c r="AB15" s="12">
        <f t="shared" si="1"/>
        <v>0</v>
      </c>
      <c r="AC15" s="13">
        <f>AA15+AB15</f>
        <v>4889</v>
      </c>
      <c r="AE15" s="3" t="s">
        <v>12</v>
      </c>
      <c r="AF15" s="2">
        <f t="shared" ref="AF15:AR18" si="2">IFERROR(B15/Q15, "N.A.")</f>
        <v>5706.998784933171</v>
      </c>
      <c r="AG15" s="2" t="str">
        <f t="shared" si="2"/>
        <v>N.A.</v>
      </c>
      <c r="AH15" s="2">
        <f t="shared" si="2"/>
        <v>5588.4651600753295</v>
      </c>
      <c r="AI15" s="2" t="str">
        <f t="shared" si="2"/>
        <v>N.A.</v>
      </c>
      <c r="AJ15" s="2">
        <f t="shared" si="2"/>
        <v>4483.7013996889582</v>
      </c>
      <c r="AK15" s="2" t="str">
        <f t="shared" si="2"/>
        <v>N.A.</v>
      </c>
      <c r="AL15" s="2">
        <f t="shared" si="2"/>
        <v>2840.3418163672654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3928.5896911433829</v>
      </c>
      <c r="AQ15" s="16" t="str">
        <f t="shared" si="2"/>
        <v>N.A.</v>
      </c>
      <c r="AR15" s="13">
        <f t="shared" si="2"/>
        <v>3928.5896911433829</v>
      </c>
    </row>
    <row r="16" spans="1:44" ht="15" customHeight="1" thickBot="1" x14ac:dyDescent="0.3">
      <c r="A16" s="3" t="s">
        <v>13</v>
      </c>
      <c r="B16" s="2">
        <v>1194215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1194215</v>
      </c>
      <c r="M16" s="12">
        <f t="shared" si="0"/>
        <v>0</v>
      </c>
      <c r="N16" s="13">
        <f>L16+M16</f>
        <v>1194215</v>
      </c>
      <c r="P16" s="3" t="s">
        <v>13</v>
      </c>
      <c r="Q16" s="2">
        <v>673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673</v>
      </c>
      <c r="AB16" s="12">
        <f t="shared" si="1"/>
        <v>0</v>
      </c>
      <c r="AC16" s="13">
        <f>AA16+AB16</f>
        <v>673</v>
      </c>
      <c r="AE16" s="3" t="s">
        <v>13</v>
      </c>
      <c r="AF16" s="2">
        <f t="shared" si="2"/>
        <v>1774.4650817236256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1774.4650817236256</v>
      </c>
      <c r="AQ16" s="16" t="str">
        <f t="shared" si="2"/>
        <v>N.A.</v>
      </c>
      <c r="AR16" s="13">
        <f t="shared" si="2"/>
        <v>1774.4650817236256</v>
      </c>
    </row>
    <row r="17" spans="1:44" ht="15" customHeight="1" thickBot="1" x14ac:dyDescent="0.3">
      <c r="A17" s="3" t="s">
        <v>14</v>
      </c>
      <c r="B17" s="2">
        <v>7905392</v>
      </c>
      <c r="C17" s="2">
        <v>64007412.000000045</v>
      </c>
      <c r="D17" s="2">
        <v>4939327</v>
      </c>
      <c r="E17" s="2">
        <v>932200</v>
      </c>
      <c r="F17" s="2"/>
      <c r="G17" s="2">
        <v>1870100</v>
      </c>
      <c r="H17" s="2"/>
      <c r="I17" s="2">
        <v>692343</v>
      </c>
      <c r="J17" s="2"/>
      <c r="K17" s="2"/>
      <c r="L17" s="1">
        <f t="shared" si="0"/>
        <v>12844719</v>
      </c>
      <c r="M17" s="12">
        <f t="shared" si="0"/>
        <v>67502055.000000045</v>
      </c>
      <c r="N17" s="13">
        <f>L17+M17</f>
        <v>80346774.000000045</v>
      </c>
      <c r="P17" s="3" t="s">
        <v>14</v>
      </c>
      <c r="Q17" s="2">
        <v>2337</v>
      </c>
      <c r="R17" s="2">
        <v>12153</v>
      </c>
      <c r="S17" s="2">
        <v>1163</v>
      </c>
      <c r="T17" s="2">
        <v>227</v>
      </c>
      <c r="U17" s="2">
        <v>0</v>
      </c>
      <c r="V17" s="2">
        <v>359</v>
      </c>
      <c r="W17" s="2">
        <v>0</v>
      </c>
      <c r="X17" s="2">
        <v>339</v>
      </c>
      <c r="Y17" s="2">
        <v>0</v>
      </c>
      <c r="Z17" s="2">
        <v>0</v>
      </c>
      <c r="AA17" s="1">
        <f t="shared" si="1"/>
        <v>3500</v>
      </c>
      <c r="AB17" s="12">
        <f t="shared" si="1"/>
        <v>13078</v>
      </c>
      <c r="AC17" s="13">
        <f>AA17+AB17</f>
        <v>16578</v>
      </c>
      <c r="AE17" s="3" t="s">
        <v>14</v>
      </c>
      <c r="AF17" s="2">
        <f t="shared" si="2"/>
        <v>3382.7094565682501</v>
      </c>
      <c r="AG17" s="2">
        <f t="shared" si="2"/>
        <v>5266.7993088126423</v>
      </c>
      <c r="AH17" s="2">
        <f t="shared" si="2"/>
        <v>4247.0567497850388</v>
      </c>
      <c r="AI17" s="2">
        <f t="shared" si="2"/>
        <v>4106.6079295154186</v>
      </c>
      <c r="AJ17" s="2" t="str">
        <f t="shared" si="2"/>
        <v>N.A.</v>
      </c>
      <c r="AK17" s="2">
        <f t="shared" si="2"/>
        <v>5209.1922005571032</v>
      </c>
      <c r="AL17" s="2" t="str">
        <f t="shared" si="2"/>
        <v>N.A.</v>
      </c>
      <c r="AM17" s="2">
        <f t="shared" si="2"/>
        <v>2042.3097345132744</v>
      </c>
      <c r="AN17" s="2" t="str">
        <f t="shared" si="2"/>
        <v>N.A.</v>
      </c>
      <c r="AO17" s="2" t="str">
        <f t="shared" si="2"/>
        <v>N.A.</v>
      </c>
      <c r="AP17" s="15">
        <f t="shared" si="2"/>
        <v>3669.9197142857142</v>
      </c>
      <c r="AQ17" s="16">
        <f t="shared" si="2"/>
        <v>5161.4967884997741</v>
      </c>
      <c r="AR17" s="13">
        <f t="shared" si="2"/>
        <v>4846.5903003981202</v>
      </c>
    </row>
    <row r="18" spans="1:44" ht="15" customHeight="1" thickBot="1" x14ac:dyDescent="0.3">
      <c r="A18" s="3" t="s">
        <v>15</v>
      </c>
      <c r="B18" s="2">
        <v>670000</v>
      </c>
      <c r="C18" s="2"/>
      <c r="D18" s="2"/>
      <c r="E18" s="2"/>
      <c r="F18" s="2"/>
      <c r="G18" s="2">
        <v>958020</v>
      </c>
      <c r="H18" s="2"/>
      <c r="I18" s="2"/>
      <c r="J18" s="2">
        <v>0</v>
      </c>
      <c r="K18" s="2"/>
      <c r="L18" s="1">
        <f t="shared" si="0"/>
        <v>670000</v>
      </c>
      <c r="M18" s="12">
        <f t="shared" si="0"/>
        <v>958020</v>
      </c>
      <c r="N18" s="13">
        <f>L18+M18</f>
        <v>1628020</v>
      </c>
      <c r="P18" s="3" t="s">
        <v>15</v>
      </c>
      <c r="Q18" s="2">
        <v>179</v>
      </c>
      <c r="R18" s="2">
        <v>0</v>
      </c>
      <c r="S18" s="2">
        <v>0</v>
      </c>
      <c r="T18" s="2">
        <v>0</v>
      </c>
      <c r="U18" s="2">
        <v>0</v>
      </c>
      <c r="V18" s="2">
        <v>278</v>
      </c>
      <c r="W18" s="2">
        <v>0</v>
      </c>
      <c r="X18" s="2">
        <v>0</v>
      </c>
      <c r="Y18" s="2">
        <v>76</v>
      </c>
      <c r="Z18" s="2">
        <v>0</v>
      </c>
      <c r="AA18" s="1">
        <f t="shared" si="1"/>
        <v>255</v>
      </c>
      <c r="AB18" s="12">
        <f t="shared" si="1"/>
        <v>278</v>
      </c>
      <c r="AC18" s="18">
        <f>AA18+AB18</f>
        <v>533</v>
      </c>
      <c r="AE18" s="3" t="s">
        <v>15</v>
      </c>
      <c r="AF18" s="2">
        <f t="shared" si="2"/>
        <v>3743.0167597765362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3446.1151079136689</v>
      </c>
      <c r="AL18" s="2" t="str">
        <f t="shared" si="2"/>
        <v>N.A.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2627.4509803921569</v>
      </c>
      <c r="AQ18" s="16">
        <f t="shared" si="2"/>
        <v>3446.1151079136689</v>
      </c>
      <c r="AR18" s="13">
        <f t="shared" si="2"/>
        <v>3054.4465290806756</v>
      </c>
    </row>
    <row r="19" spans="1:44" ht="15" customHeight="1" thickBot="1" x14ac:dyDescent="0.3">
      <c r="A19" s="4" t="s">
        <v>16</v>
      </c>
      <c r="B19" s="2">
        <v>14466467</v>
      </c>
      <c r="C19" s="2">
        <v>64007412.000000045</v>
      </c>
      <c r="D19" s="2">
        <v>10874277</v>
      </c>
      <c r="E19" s="2">
        <v>932200</v>
      </c>
      <c r="F19" s="2">
        <v>2883020</v>
      </c>
      <c r="G19" s="2">
        <v>2828119.9999999995</v>
      </c>
      <c r="H19" s="2">
        <v>5692045</v>
      </c>
      <c r="I19" s="2">
        <v>692343</v>
      </c>
      <c r="J19" s="2">
        <v>0</v>
      </c>
      <c r="K19" s="2"/>
      <c r="L19" s="1">
        <f t="shared" ref="L19" si="3">B19+D19+F19+H19+J19</f>
        <v>33915809</v>
      </c>
      <c r="M19" s="12">
        <f t="shared" ref="M19" si="4">C19+E19+G19+I19+K19</f>
        <v>68460075.000000045</v>
      </c>
      <c r="N19" s="18">
        <f>L19+M19</f>
        <v>102375884.00000004</v>
      </c>
      <c r="P19" s="4" t="s">
        <v>16</v>
      </c>
      <c r="Q19" s="2">
        <v>4012</v>
      </c>
      <c r="R19" s="2">
        <v>12153</v>
      </c>
      <c r="S19" s="2">
        <v>2225</v>
      </c>
      <c r="T19" s="2">
        <v>227</v>
      </c>
      <c r="U19" s="2">
        <v>643</v>
      </c>
      <c r="V19" s="2">
        <v>637</v>
      </c>
      <c r="W19" s="2">
        <v>2004</v>
      </c>
      <c r="X19" s="2">
        <v>339</v>
      </c>
      <c r="Y19" s="2">
        <v>433</v>
      </c>
      <c r="Z19" s="2">
        <v>0</v>
      </c>
      <c r="AA19" s="1">
        <f t="shared" ref="AA19" si="5">Q19+S19+U19+W19+Y19</f>
        <v>9317</v>
      </c>
      <c r="AB19" s="12">
        <f t="shared" ref="AB19" si="6">R19+T19+V19+X19+Z19</f>
        <v>13356</v>
      </c>
      <c r="AC19" s="13">
        <f>AA19+AB19</f>
        <v>22673</v>
      </c>
      <c r="AE19" s="4" t="s">
        <v>16</v>
      </c>
      <c r="AF19" s="2">
        <f t="shared" ref="AF19:AO19" si="7">IFERROR(B19/Q19, "N.A.")</f>
        <v>3605.7993519441675</v>
      </c>
      <c r="AG19" s="2">
        <f t="shared" si="7"/>
        <v>5266.7993088126423</v>
      </c>
      <c r="AH19" s="2">
        <f t="shared" si="7"/>
        <v>4887.3155056179776</v>
      </c>
      <c r="AI19" s="2">
        <f t="shared" si="7"/>
        <v>4106.6079295154186</v>
      </c>
      <c r="AJ19" s="2">
        <f t="shared" si="7"/>
        <v>4483.7013996889582</v>
      </c>
      <c r="AK19" s="2">
        <f t="shared" si="7"/>
        <v>4439.748822605965</v>
      </c>
      <c r="AL19" s="2">
        <f t="shared" si="7"/>
        <v>2840.3418163672654</v>
      </c>
      <c r="AM19" s="2">
        <f t="shared" si="7"/>
        <v>2042.3097345132744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3640.2070408929912</v>
      </c>
      <c r="AQ19" s="16">
        <f t="shared" ref="AQ19" si="9">IFERROR(M19/AB19, "N.A.")</f>
        <v>5125.7917789757448</v>
      </c>
      <c r="AR19" s="13">
        <f t="shared" ref="AR19" si="10">IFERROR(N19/AC19, "N.A.")</f>
        <v>4515.3214837030846</v>
      </c>
    </row>
    <row r="20" spans="1:44" ht="15" customHeight="1" thickBot="1" x14ac:dyDescent="0.3">
      <c r="A20" s="5" t="s">
        <v>0</v>
      </c>
      <c r="B20" s="46">
        <f>B19+C19</f>
        <v>78473879.000000045</v>
      </c>
      <c r="C20" s="47"/>
      <c r="D20" s="46">
        <f>D19+E19</f>
        <v>11806477</v>
      </c>
      <c r="E20" s="47"/>
      <c r="F20" s="46">
        <f>F19+G19</f>
        <v>5711140</v>
      </c>
      <c r="G20" s="47"/>
      <c r="H20" s="46">
        <f>H19+I19</f>
        <v>6384388</v>
      </c>
      <c r="I20" s="47"/>
      <c r="J20" s="46">
        <f>J19+K19</f>
        <v>0</v>
      </c>
      <c r="K20" s="47"/>
      <c r="L20" s="46">
        <f>L19+M19</f>
        <v>102375884.00000004</v>
      </c>
      <c r="M20" s="50"/>
      <c r="N20" s="19">
        <f>B20+D20+F20+H20+J20</f>
        <v>102375884.00000004</v>
      </c>
      <c r="P20" s="5" t="s">
        <v>0</v>
      </c>
      <c r="Q20" s="46">
        <f>Q19+R19</f>
        <v>16165</v>
      </c>
      <c r="R20" s="47"/>
      <c r="S20" s="46">
        <f>S19+T19</f>
        <v>2452</v>
      </c>
      <c r="T20" s="47"/>
      <c r="U20" s="46">
        <f>U19+V19</f>
        <v>1280</v>
      </c>
      <c r="V20" s="47"/>
      <c r="W20" s="46">
        <f>W19+X19</f>
        <v>2343</v>
      </c>
      <c r="X20" s="47"/>
      <c r="Y20" s="46">
        <f>Y19+Z19</f>
        <v>433</v>
      </c>
      <c r="Z20" s="47"/>
      <c r="AA20" s="46">
        <f>AA19+AB19</f>
        <v>22673</v>
      </c>
      <c r="AB20" s="47"/>
      <c r="AC20" s="20">
        <f>Q20+S20+U20+W20+Y20</f>
        <v>22673</v>
      </c>
      <c r="AE20" s="5" t="s">
        <v>0</v>
      </c>
      <c r="AF20" s="48">
        <f>IFERROR(B20/Q20,"N.A.")</f>
        <v>4854.5548407052302</v>
      </c>
      <c r="AG20" s="49"/>
      <c r="AH20" s="48">
        <f>IFERROR(D20/S20,"N.A.")</f>
        <v>4815.0395595432301</v>
      </c>
      <c r="AI20" s="49"/>
      <c r="AJ20" s="48">
        <f>IFERROR(F20/U20,"N.A.")</f>
        <v>4461.828125</v>
      </c>
      <c r="AK20" s="49"/>
      <c r="AL20" s="48">
        <f>IFERROR(H20/W20,"N.A.")</f>
        <v>2724.8775074690566</v>
      </c>
      <c r="AM20" s="49"/>
      <c r="AN20" s="48">
        <f>IFERROR(J20/Y20,"N.A.")</f>
        <v>0</v>
      </c>
      <c r="AO20" s="49"/>
      <c r="AP20" s="48">
        <f>IFERROR(L20/AA20,"N.A.")</f>
        <v>4515.3214837030846</v>
      </c>
      <c r="AQ20" s="49"/>
      <c r="AR20" s="17">
        <f>IFERROR(N20/AC20, "N.A.")</f>
        <v>4515.3214837030846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4568720</v>
      </c>
      <c r="C27" s="2"/>
      <c r="D27" s="2">
        <v>5934950</v>
      </c>
      <c r="E27" s="2"/>
      <c r="F27" s="2">
        <v>2645419.9999999995</v>
      </c>
      <c r="G27" s="2"/>
      <c r="H27" s="2">
        <v>4473075</v>
      </c>
      <c r="I27" s="2"/>
      <c r="J27" s="2">
        <v>0</v>
      </c>
      <c r="K27" s="2"/>
      <c r="L27" s="1">
        <f t="shared" ref="L27:M30" si="11">B27+D27+F27+H27+J27</f>
        <v>17622165</v>
      </c>
      <c r="M27" s="12">
        <f t="shared" si="11"/>
        <v>0</v>
      </c>
      <c r="N27" s="13">
        <f>L27+M27</f>
        <v>17622165</v>
      </c>
      <c r="P27" s="3" t="s">
        <v>12</v>
      </c>
      <c r="Q27" s="2">
        <v>674</v>
      </c>
      <c r="R27" s="2">
        <v>0</v>
      </c>
      <c r="S27" s="2">
        <v>1062</v>
      </c>
      <c r="T27" s="2">
        <v>0</v>
      </c>
      <c r="U27" s="2">
        <v>511</v>
      </c>
      <c r="V27" s="2">
        <v>0</v>
      </c>
      <c r="W27" s="2">
        <v>1472</v>
      </c>
      <c r="X27" s="2">
        <v>0</v>
      </c>
      <c r="Y27" s="2">
        <v>149</v>
      </c>
      <c r="Z27" s="2">
        <v>0</v>
      </c>
      <c r="AA27" s="1">
        <f t="shared" ref="AA27:AB30" si="12">Q27+S27+U27+W27+Y27</f>
        <v>3868</v>
      </c>
      <c r="AB27" s="12">
        <f t="shared" si="12"/>
        <v>0</v>
      </c>
      <c r="AC27" s="13">
        <f>AA27+AB27</f>
        <v>3868</v>
      </c>
      <c r="AE27" s="3" t="s">
        <v>12</v>
      </c>
      <c r="AF27" s="2">
        <f t="shared" ref="AF27:AR30" si="13">IFERROR(B27/Q27, "N.A.")</f>
        <v>6778.5163204747778</v>
      </c>
      <c r="AG27" s="2" t="str">
        <f t="shared" si="13"/>
        <v>N.A.</v>
      </c>
      <c r="AH27" s="2">
        <f t="shared" si="13"/>
        <v>5588.4651600753295</v>
      </c>
      <c r="AI27" s="2" t="str">
        <f t="shared" si="13"/>
        <v>N.A.</v>
      </c>
      <c r="AJ27" s="2">
        <f t="shared" si="13"/>
        <v>5176.9471624266134</v>
      </c>
      <c r="AK27" s="2" t="str">
        <f t="shared" si="13"/>
        <v>N.A.</v>
      </c>
      <c r="AL27" s="2">
        <f t="shared" si="13"/>
        <v>3038.773777173913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4555.8854705274043</v>
      </c>
      <c r="AQ27" s="16" t="str">
        <f t="shared" si="13"/>
        <v>N.A.</v>
      </c>
      <c r="AR27" s="13">
        <f t="shared" si="13"/>
        <v>4555.8854705274043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6325348</v>
      </c>
      <c r="C29" s="2">
        <v>50433952.999999993</v>
      </c>
      <c r="D29" s="2">
        <v>4752127</v>
      </c>
      <c r="E29" s="2">
        <v>745000</v>
      </c>
      <c r="F29" s="2"/>
      <c r="G29" s="2">
        <v>976100.00000000012</v>
      </c>
      <c r="H29" s="2"/>
      <c r="I29" s="2">
        <v>627198</v>
      </c>
      <c r="J29" s="2"/>
      <c r="K29" s="2"/>
      <c r="L29" s="1">
        <f t="shared" si="11"/>
        <v>11077475</v>
      </c>
      <c r="M29" s="12">
        <f t="shared" si="11"/>
        <v>52782250.999999993</v>
      </c>
      <c r="N29" s="13">
        <f>L29+M29</f>
        <v>63859725.999999993</v>
      </c>
      <c r="P29" s="3" t="s">
        <v>14</v>
      </c>
      <c r="Q29" s="2">
        <v>1869</v>
      </c>
      <c r="R29" s="2">
        <v>8816</v>
      </c>
      <c r="S29" s="2">
        <v>1085</v>
      </c>
      <c r="T29" s="2">
        <v>149</v>
      </c>
      <c r="U29" s="2">
        <v>0</v>
      </c>
      <c r="V29" s="2">
        <v>210</v>
      </c>
      <c r="W29" s="2">
        <v>0</v>
      </c>
      <c r="X29" s="2">
        <v>238</v>
      </c>
      <c r="Y29" s="2">
        <v>0</v>
      </c>
      <c r="Z29" s="2">
        <v>0</v>
      </c>
      <c r="AA29" s="1">
        <f t="shared" si="12"/>
        <v>2954</v>
      </c>
      <c r="AB29" s="12">
        <f t="shared" si="12"/>
        <v>9413</v>
      </c>
      <c r="AC29" s="13">
        <f>AA29+AB29</f>
        <v>12367</v>
      </c>
      <c r="AE29" s="3" t="s">
        <v>14</v>
      </c>
      <c r="AF29" s="2">
        <f t="shared" si="13"/>
        <v>3384.3488496522205</v>
      </c>
      <c r="AG29" s="2">
        <f t="shared" si="13"/>
        <v>5720.729696007259</v>
      </c>
      <c r="AH29" s="2">
        <f t="shared" si="13"/>
        <v>4379.8405529953916</v>
      </c>
      <c r="AI29" s="2">
        <f t="shared" si="13"/>
        <v>5000</v>
      </c>
      <c r="AJ29" s="2" t="str">
        <f t="shared" si="13"/>
        <v>N.A.</v>
      </c>
      <c r="AK29" s="2">
        <f t="shared" si="13"/>
        <v>4648.0952380952385</v>
      </c>
      <c r="AL29" s="2" t="str">
        <f t="shared" si="13"/>
        <v>N.A.</v>
      </c>
      <c r="AM29" s="2">
        <f t="shared" si="13"/>
        <v>2635.2857142857142</v>
      </c>
      <c r="AN29" s="2" t="str">
        <f t="shared" si="13"/>
        <v>N.A.</v>
      </c>
      <c r="AO29" s="2" t="str">
        <f t="shared" si="13"/>
        <v>N.A.</v>
      </c>
      <c r="AP29" s="15">
        <f t="shared" si="13"/>
        <v>3749.9915368991196</v>
      </c>
      <c r="AQ29" s="16">
        <f t="shared" si="13"/>
        <v>5607.3782003612014</v>
      </c>
      <c r="AR29" s="13">
        <f t="shared" si="13"/>
        <v>5163.7200614538688</v>
      </c>
    </row>
    <row r="30" spans="1:44" ht="15" customHeight="1" thickBot="1" x14ac:dyDescent="0.3">
      <c r="A30" s="3" t="s">
        <v>15</v>
      </c>
      <c r="B30" s="2">
        <v>670000</v>
      </c>
      <c r="C30" s="2"/>
      <c r="D30" s="2"/>
      <c r="E30" s="2"/>
      <c r="F30" s="2"/>
      <c r="G30" s="2">
        <v>958020</v>
      </c>
      <c r="H30" s="2"/>
      <c r="I30" s="2"/>
      <c r="J30" s="2">
        <v>0</v>
      </c>
      <c r="K30" s="2"/>
      <c r="L30" s="1">
        <f t="shared" si="11"/>
        <v>670000</v>
      </c>
      <c r="M30" s="12">
        <f t="shared" si="11"/>
        <v>958020</v>
      </c>
      <c r="N30" s="13">
        <f>L30+M30</f>
        <v>1628020</v>
      </c>
      <c r="P30" s="3" t="s">
        <v>15</v>
      </c>
      <c r="Q30" s="2">
        <v>179</v>
      </c>
      <c r="R30" s="2">
        <v>0</v>
      </c>
      <c r="S30" s="2">
        <v>0</v>
      </c>
      <c r="T30" s="2">
        <v>0</v>
      </c>
      <c r="U30" s="2">
        <v>0</v>
      </c>
      <c r="V30" s="2">
        <v>278</v>
      </c>
      <c r="W30" s="2">
        <v>0</v>
      </c>
      <c r="X30" s="2">
        <v>0</v>
      </c>
      <c r="Y30" s="2">
        <v>76</v>
      </c>
      <c r="Z30" s="2">
        <v>0</v>
      </c>
      <c r="AA30" s="1">
        <f t="shared" si="12"/>
        <v>255</v>
      </c>
      <c r="AB30" s="12">
        <f t="shared" si="12"/>
        <v>278</v>
      </c>
      <c r="AC30" s="18">
        <f>AA30+AB30</f>
        <v>533</v>
      </c>
      <c r="AE30" s="3" t="s">
        <v>15</v>
      </c>
      <c r="AF30" s="2">
        <f t="shared" si="13"/>
        <v>3743.0167597765362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3446.1151079136689</v>
      </c>
      <c r="AL30" s="2" t="str">
        <f t="shared" si="13"/>
        <v>N.A.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2627.4509803921569</v>
      </c>
      <c r="AQ30" s="16">
        <f t="shared" si="13"/>
        <v>3446.1151079136689</v>
      </c>
      <c r="AR30" s="13">
        <f t="shared" si="13"/>
        <v>3054.4465290806756</v>
      </c>
    </row>
    <row r="31" spans="1:44" ht="15" customHeight="1" thickBot="1" x14ac:dyDescent="0.3">
      <c r="A31" s="4" t="s">
        <v>16</v>
      </c>
      <c r="B31" s="2">
        <v>11564067.999999998</v>
      </c>
      <c r="C31" s="2">
        <v>50433952.999999993</v>
      </c>
      <c r="D31" s="2">
        <v>10687077.000000002</v>
      </c>
      <c r="E31" s="2">
        <v>745000</v>
      </c>
      <c r="F31" s="2">
        <v>2645419.9999999995</v>
      </c>
      <c r="G31" s="2">
        <v>1934120.0000000002</v>
      </c>
      <c r="H31" s="2">
        <v>4473075</v>
      </c>
      <c r="I31" s="2">
        <v>627198</v>
      </c>
      <c r="J31" s="2">
        <v>0</v>
      </c>
      <c r="K31" s="2"/>
      <c r="L31" s="1">
        <f t="shared" ref="L31" si="14">B31+D31+F31+H31+J31</f>
        <v>29369640</v>
      </c>
      <c r="M31" s="12">
        <f t="shared" ref="M31" si="15">C31+E31+G31+I31+K31</f>
        <v>53740270.999999993</v>
      </c>
      <c r="N31" s="18">
        <f>L31+M31</f>
        <v>83109911</v>
      </c>
      <c r="P31" s="4" t="s">
        <v>16</v>
      </c>
      <c r="Q31" s="2">
        <v>2722</v>
      </c>
      <c r="R31" s="2">
        <v>8816</v>
      </c>
      <c r="S31" s="2">
        <v>2147</v>
      </c>
      <c r="T31" s="2">
        <v>149</v>
      </c>
      <c r="U31" s="2">
        <v>511</v>
      </c>
      <c r="V31" s="2">
        <v>488</v>
      </c>
      <c r="W31" s="2">
        <v>1472</v>
      </c>
      <c r="X31" s="2">
        <v>238</v>
      </c>
      <c r="Y31" s="2">
        <v>225</v>
      </c>
      <c r="Z31" s="2">
        <v>0</v>
      </c>
      <c r="AA31" s="1">
        <f t="shared" ref="AA31" si="16">Q31+S31+U31+W31+Y31</f>
        <v>7077</v>
      </c>
      <c r="AB31" s="12">
        <f t="shared" ref="AB31" si="17">R31+T31+V31+X31+Z31</f>
        <v>9691</v>
      </c>
      <c r="AC31" s="13">
        <f>AA31+AB31</f>
        <v>16768</v>
      </c>
      <c r="AE31" s="4" t="s">
        <v>16</v>
      </c>
      <c r="AF31" s="2">
        <f t="shared" ref="AF31:AO31" si="18">IFERROR(B31/Q31, "N.A.")</f>
        <v>4248.3717854518727</v>
      </c>
      <c r="AG31" s="2">
        <f t="shared" si="18"/>
        <v>5720.729696007259</v>
      </c>
      <c r="AH31" s="2">
        <f t="shared" si="18"/>
        <v>4977.6790870982777</v>
      </c>
      <c r="AI31" s="2">
        <f t="shared" si="18"/>
        <v>5000</v>
      </c>
      <c r="AJ31" s="2">
        <f t="shared" si="18"/>
        <v>5176.9471624266134</v>
      </c>
      <c r="AK31" s="2">
        <f t="shared" si="18"/>
        <v>3963.3606557377052</v>
      </c>
      <c r="AL31" s="2">
        <f t="shared" si="18"/>
        <v>3038.773777173913</v>
      </c>
      <c r="AM31" s="2">
        <f t="shared" si="18"/>
        <v>2635.2857142857142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4150.0127172530738</v>
      </c>
      <c r="AQ31" s="16">
        <f t="shared" ref="AQ31" si="20">IFERROR(M31/AB31, "N.A.")</f>
        <v>5545.3793210195017</v>
      </c>
      <c r="AR31" s="13">
        <f t="shared" ref="AR31" si="21">IFERROR(N31/AC31, "N.A.")</f>
        <v>4956.4593869274813</v>
      </c>
    </row>
    <row r="32" spans="1:44" ht="15" customHeight="1" thickBot="1" x14ac:dyDescent="0.3">
      <c r="A32" s="5" t="s">
        <v>0</v>
      </c>
      <c r="B32" s="46">
        <f>B31+C31</f>
        <v>61998020.999999993</v>
      </c>
      <c r="C32" s="47"/>
      <c r="D32" s="46">
        <f>D31+E31</f>
        <v>11432077.000000002</v>
      </c>
      <c r="E32" s="47"/>
      <c r="F32" s="46">
        <f>F31+G31</f>
        <v>4579540</v>
      </c>
      <c r="G32" s="47"/>
      <c r="H32" s="46">
        <f>H31+I31</f>
        <v>5100273</v>
      </c>
      <c r="I32" s="47"/>
      <c r="J32" s="46">
        <f>J31+K31</f>
        <v>0</v>
      </c>
      <c r="K32" s="47"/>
      <c r="L32" s="46">
        <f>L31+M31</f>
        <v>83109911</v>
      </c>
      <c r="M32" s="50"/>
      <c r="N32" s="19">
        <f>B32+D32+F32+H32+J32</f>
        <v>83109911</v>
      </c>
      <c r="P32" s="5" t="s">
        <v>0</v>
      </c>
      <c r="Q32" s="46">
        <f>Q31+R31</f>
        <v>11538</v>
      </c>
      <c r="R32" s="47"/>
      <c r="S32" s="46">
        <f>S31+T31</f>
        <v>2296</v>
      </c>
      <c r="T32" s="47"/>
      <c r="U32" s="46">
        <f>U31+V31</f>
        <v>999</v>
      </c>
      <c r="V32" s="47"/>
      <c r="W32" s="46">
        <f>W31+X31</f>
        <v>1710</v>
      </c>
      <c r="X32" s="47"/>
      <c r="Y32" s="46">
        <f>Y31+Z31</f>
        <v>225</v>
      </c>
      <c r="Z32" s="47"/>
      <c r="AA32" s="46">
        <f>AA31+AB31</f>
        <v>16768</v>
      </c>
      <c r="AB32" s="47"/>
      <c r="AC32" s="20">
        <f>Q32+S32+U32+W32+Y32</f>
        <v>16768</v>
      </c>
      <c r="AE32" s="5" t="s">
        <v>0</v>
      </c>
      <c r="AF32" s="48">
        <f>IFERROR(B32/Q32,"N.A.")</f>
        <v>5373.3767550702023</v>
      </c>
      <c r="AG32" s="49"/>
      <c r="AH32" s="48">
        <f>IFERROR(D32/S32,"N.A.")</f>
        <v>4979.1276132404191</v>
      </c>
      <c r="AI32" s="49"/>
      <c r="AJ32" s="48">
        <f>IFERROR(F32/U32,"N.A.")</f>
        <v>4584.1241241241241</v>
      </c>
      <c r="AK32" s="49"/>
      <c r="AL32" s="48">
        <f>IFERROR(H32/W32,"N.A.")</f>
        <v>2982.6157894736843</v>
      </c>
      <c r="AM32" s="49"/>
      <c r="AN32" s="48">
        <f>IFERROR(J32/Y32,"N.A.")</f>
        <v>0</v>
      </c>
      <c r="AO32" s="49"/>
      <c r="AP32" s="48">
        <f>IFERROR(L32/AA32,"N.A.")</f>
        <v>4956.4593869274813</v>
      </c>
      <c r="AQ32" s="49"/>
      <c r="AR32" s="17">
        <f>IFERROR(N32/AC32, "N.A.")</f>
        <v>4956.4593869274813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128140</v>
      </c>
      <c r="C39" s="2"/>
      <c r="D39" s="2"/>
      <c r="E39" s="2"/>
      <c r="F39" s="2">
        <v>237600</v>
      </c>
      <c r="G39" s="2"/>
      <c r="H39" s="2">
        <v>1218970.0000000002</v>
      </c>
      <c r="I39" s="2"/>
      <c r="J39" s="2">
        <v>0</v>
      </c>
      <c r="K39" s="2"/>
      <c r="L39" s="1">
        <f t="shared" ref="L39:M42" si="22">B39+D39+F39+H39+J39</f>
        <v>1584710.0000000002</v>
      </c>
      <c r="M39" s="12">
        <f t="shared" si="22"/>
        <v>0</v>
      </c>
      <c r="N39" s="13">
        <f>L39+M39</f>
        <v>1584710.0000000002</v>
      </c>
      <c r="P39" s="3" t="s">
        <v>12</v>
      </c>
      <c r="Q39" s="2">
        <v>149</v>
      </c>
      <c r="R39" s="2">
        <v>0</v>
      </c>
      <c r="S39" s="2">
        <v>0</v>
      </c>
      <c r="T39" s="2">
        <v>0</v>
      </c>
      <c r="U39" s="2">
        <v>132</v>
      </c>
      <c r="V39" s="2">
        <v>0</v>
      </c>
      <c r="W39" s="2">
        <v>532</v>
      </c>
      <c r="X39" s="2">
        <v>0</v>
      </c>
      <c r="Y39" s="2">
        <v>208</v>
      </c>
      <c r="Z39" s="2">
        <v>0</v>
      </c>
      <c r="AA39" s="1">
        <f t="shared" ref="AA39:AB42" si="23">Q39+S39+U39+W39+Y39</f>
        <v>1021</v>
      </c>
      <c r="AB39" s="12">
        <f t="shared" si="23"/>
        <v>0</v>
      </c>
      <c r="AC39" s="13">
        <f>AA39+AB39</f>
        <v>1021</v>
      </c>
      <c r="AE39" s="3" t="s">
        <v>12</v>
      </c>
      <c r="AF39" s="2">
        <f t="shared" ref="AF39:AR42" si="24">IFERROR(B39/Q39, "N.A.")</f>
        <v>860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1800</v>
      </c>
      <c r="AK39" s="2" t="str">
        <f t="shared" si="24"/>
        <v>N.A.</v>
      </c>
      <c r="AL39" s="2">
        <f t="shared" si="24"/>
        <v>2291.2969924812032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1552.1155729676789</v>
      </c>
      <c r="AQ39" s="16" t="str">
        <f t="shared" si="24"/>
        <v>N.A.</v>
      </c>
      <c r="AR39" s="13">
        <f t="shared" si="24"/>
        <v>1552.1155729676789</v>
      </c>
    </row>
    <row r="40" spans="1:44" ht="15" customHeight="1" thickBot="1" x14ac:dyDescent="0.3">
      <c r="A40" s="3" t="s">
        <v>13</v>
      </c>
      <c r="B40" s="2">
        <v>1194215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1194215</v>
      </c>
      <c r="M40" s="12">
        <f t="shared" si="22"/>
        <v>0</v>
      </c>
      <c r="N40" s="13">
        <f>L40+M40</f>
        <v>1194215</v>
      </c>
      <c r="P40" s="3" t="s">
        <v>13</v>
      </c>
      <c r="Q40" s="2">
        <v>673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673</v>
      </c>
      <c r="AB40" s="12">
        <f t="shared" si="23"/>
        <v>0</v>
      </c>
      <c r="AC40" s="13">
        <f>AA40+AB40</f>
        <v>673</v>
      </c>
      <c r="AE40" s="3" t="s">
        <v>13</v>
      </c>
      <c r="AF40" s="2">
        <f t="shared" si="24"/>
        <v>1774.4650817236256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1774.4650817236256</v>
      </c>
      <c r="AQ40" s="16" t="str">
        <f t="shared" si="24"/>
        <v>N.A.</v>
      </c>
      <c r="AR40" s="13">
        <f t="shared" si="24"/>
        <v>1774.4650817236256</v>
      </c>
    </row>
    <row r="41" spans="1:44" ht="15" customHeight="1" thickBot="1" x14ac:dyDescent="0.3">
      <c r="A41" s="3" t="s">
        <v>14</v>
      </c>
      <c r="B41" s="2">
        <v>1580044</v>
      </c>
      <c r="C41" s="2">
        <v>13573459</v>
      </c>
      <c r="D41" s="2">
        <v>187200</v>
      </c>
      <c r="E41" s="2">
        <v>187200</v>
      </c>
      <c r="F41" s="2"/>
      <c r="G41" s="2">
        <v>894000</v>
      </c>
      <c r="H41" s="2"/>
      <c r="I41" s="2">
        <v>65145</v>
      </c>
      <c r="J41" s="2"/>
      <c r="K41" s="2"/>
      <c r="L41" s="1">
        <f t="shared" si="22"/>
        <v>1767244</v>
      </c>
      <c r="M41" s="12">
        <f t="shared" si="22"/>
        <v>14719804</v>
      </c>
      <c r="N41" s="13">
        <f>L41+M41</f>
        <v>16487048</v>
      </c>
      <c r="P41" s="3" t="s">
        <v>14</v>
      </c>
      <c r="Q41" s="2">
        <v>468</v>
      </c>
      <c r="R41" s="2">
        <v>3337</v>
      </c>
      <c r="S41" s="2">
        <v>78</v>
      </c>
      <c r="T41" s="2">
        <v>78</v>
      </c>
      <c r="U41" s="2">
        <v>0</v>
      </c>
      <c r="V41" s="2">
        <v>149</v>
      </c>
      <c r="W41" s="2">
        <v>0</v>
      </c>
      <c r="X41" s="2">
        <v>101</v>
      </c>
      <c r="Y41" s="2">
        <v>0</v>
      </c>
      <c r="Z41" s="2">
        <v>0</v>
      </c>
      <c r="AA41" s="1">
        <f t="shared" si="23"/>
        <v>546</v>
      </c>
      <c r="AB41" s="12">
        <f t="shared" si="23"/>
        <v>3665</v>
      </c>
      <c r="AC41" s="13">
        <f>AA41+AB41</f>
        <v>4211</v>
      </c>
      <c r="AE41" s="3" t="s">
        <v>14</v>
      </c>
      <c r="AF41" s="2">
        <f t="shared" si="24"/>
        <v>3376.1623931623931</v>
      </c>
      <c r="AG41" s="2">
        <f t="shared" si="24"/>
        <v>4067.5633802816901</v>
      </c>
      <c r="AH41" s="2">
        <f t="shared" si="24"/>
        <v>2400</v>
      </c>
      <c r="AI41" s="2">
        <f t="shared" si="24"/>
        <v>2400</v>
      </c>
      <c r="AJ41" s="2" t="str">
        <f t="shared" si="24"/>
        <v>N.A.</v>
      </c>
      <c r="AK41" s="2">
        <f t="shared" si="24"/>
        <v>6000</v>
      </c>
      <c r="AL41" s="2" t="str">
        <f t="shared" si="24"/>
        <v>N.A.</v>
      </c>
      <c r="AM41" s="2">
        <f t="shared" si="24"/>
        <v>645</v>
      </c>
      <c r="AN41" s="2" t="str">
        <f t="shared" si="24"/>
        <v>N.A.</v>
      </c>
      <c r="AO41" s="2" t="str">
        <f t="shared" si="24"/>
        <v>N.A.</v>
      </c>
      <c r="AP41" s="15">
        <f t="shared" si="24"/>
        <v>3236.7106227106228</v>
      </c>
      <c r="AQ41" s="16">
        <f t="shared" si="24"/>
        <v>4016.3175989085948</v>
      </c>
      <c r="AR41" s="13">
        <f t="shared" si="24"/>
        <v>3915.2334362384231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2902398.9999999995</v>
      </c>
      <c r="C43" s="2">
        <v>13573459</v>
      </c>
      <c r="D43" s="2">
        <v>187200</v>
      </c>
      <c r="E43" s="2">
        <v>187200</v>
      </c>
      <c r="F43" s="2">
        <v>237600</v>
      </c>
      <c r="G43" s="2">
        <v>894000</v>
      </c>
      <c r="H43" s="2">
        <v>1218970.0000000002</v>
      </c>
      <c r="I43" s="2">
        <v>65145</v>
      </c>
      <c r="J43" s="2">
        <v>0</v>
      </c>
      <c r="K43" s="2"/>
      <c r="L43" s="1">
        <f t="shared" ref="L43" si="25">B43+D43+F43+H43+J43</f>
        <v>4546169</v>
      </c>
      <c r="M43" s="12">
        <f t="shared" ref="M43" si="26">C43+E43+G43+I43+K43</f>
        <v>14719804</v>
      </c>
      <c r="N43" s="18">
        <f>L43+M43</f>
        <v>19265973</v>
      </c>
      <c r="P43" s="4" t="s">
        <v>16</v>
      </c>
      <c r="Q43" s="2">
        <v>1290</v>
      </c>
      <c r="R43" s="2">
        <v>3337</v>
      </c>
      <c r="S43" s="2">
        <v>78</v>
      </c>
      <c r="T43" s="2">
        <v>78</v>
      </c>
      <c r="U43" s="2">
        <v>132</v>
      </c>
      <c r="V43" s="2">
        <v>149</v>
      </c>
      <c r="W43" s="2">
        <v>532</v>
      </c>
      <c r="X43" s="2">
        <v>101</v>
      </c>
      <c r="Y43" s="2">
        <v>208</v>
      </c>
      <c r="Z43" s="2">
        <v>0</v>
      </c>
      <c r="AA43" s="1">
        <f t="shared" ref="AA43" si="27">Q43+S43+U43+W43+Y43</f>
        <v>2240</v>
      </c>
      <c r="AB43" s="12">
        <f t="shared" ref="AB43" si="28">R43+T43+V43+X43+Z43</f>
        <v>3665</v>
      </c>
      <c r="AC43" s="18">
        <f>AA43+AB43</f>
        <v>5905</v>
      </c>
      <c r="AE43" s="4" t="s">
        <v>16</v>
      </c>
      <c r="AF43" s="2">
        <f t="shared" ref="AF43:AO43" si="29">IFERROR(B43/Q43, "N.A.")</f>
        <v>2249.9217054263563</v>
      </c>
      <c r="AG43" s="2">
        <f t="shared" si="29"/>
        <v>4067.5633802816901</v>
      </c>
      <c r="AH43" s="2">
        <f t="shared" si="29"/>
        <v>2400</v>
      </c>
      <c r="AI43" s="2">
        <f t="shared" si="29"/>
        <v>2400</v>
      </c>
      <c r="AJ43" s="2">
        <f t="shared" si="29"/>
        <v>1800</v>
      </c>
      <c r="AK43" s="2">
        <f t="shared" si="29"/>
        <v>6000</v>
      </c>
      <c r="AL43" s="2">
        <f t="shared" si="29"/>
        <v>2291.2969924812032</v>
      </c>
      <c r="AM43" s="2">
        <f t="shared" si="29"/>
        <v>645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2029.5397321428572</v>
      </c>
      <c r="AQ43" s="16">
        <f t="shared" ref="AQ43" si="31">IFERROR(M43/AB43, "N.A.")</f>
        <v>4016.3175989085948</v>
      </c>
      <c r="AR43" s="13">
        <f t="shared" ref="AR43" si="32">IFERROR(N43/AC43, "N.A.")</f>
        <v>3262.6541913632514</v>
      </c>
    </row>
    <row r="44" spans="1:44" ht="15" customHeight="1" thickBot="1" x14ac:dyDescent="0.3">
      <c r="A44" s="5" t="s">
        <v>0</v>
      </c>
      <c r="B44" s="46">
        <f>B43+C43</f>
        <v>16475858</v>
      </c>
      <c r="C44" s="47"/>
      <c r="D44" s="46">
        <f>D43+E43</f>
        <v>374400</v>
      </c>
      <c r="E44" s="47"/>
      <c r="F44" s="46">
        <f>F43+G43</f>
        <v>1131600</v>
      </c>
      <c r="G44" s="47"/>
      <c r="H44" s="46">
        <f>H43+I43</f>
        <v>1284115.0000000002</v>
      </c>
      <c r="I44" s="47"/>
      <c r="J44" s="46">
        <f>J43+K43</f>
        <v>0</v>
      </c>
      <c r="K44" s="47"/>
      <c r="L44" s="46">
        <f>L43+M43</f>
        <v>19265973</v>
      </c>
      <c r="M44" s="50"/>
      <c r="N44" s="19">
        <f>B44+D44+F44+H44+J44</f>
        <v>19265973</v>
      </c>
      <c r="P44" s="5" t="s">
        <v>0</v>
      </c>
      <c r="Q44" s="46">
        <f>Q43+R43</f>
        <v>4627</v>
      </c>
      <c r="R44" s="47"/>
      <c r="S44" s="46">
        <f>S43+T43</f>
        <v>156</v>
      </c>
      <c r="T44" s="47"/>
      <c r="U44" s="46">
        <f>U43+V43</f>
        <v>281</v>
      </c>
      <c r="V44" s="47"/>
      <c r="W44" s="46">
        <f>W43+X43</f>
        <v>633</v>
      </c>
      <c r="X44" s="47"/>
      <c r="Y44" s="46">
        <f>Y43+Z43</f>
        <v>208</v>
      </c>
      <c r="Z44" s="47"/>
      <c r="AA44" s="46">
        <f>AA43+AB43</f>
        <v>5905</v>
      </c>
      <c r="AB44" s="50"/>
      <c r="AC44" s="19">
        <f>Q44+S44+U44+W44+Y44</f>
        <v>5905</v>
      </c>
      <c r="AE44" s="5" t="s">
        <v>0</v>
      </c>
      <c r="AF44" s="48">
        <f>IFERROR(B44/Q44,"N.A.")</f>
        <v>3560.8078668683811</v>
      </c>
      <c r="AG44" s="49"/>
      <c r="AH44" s="48">
        <f>IFERROR(D44/S44,"N.A.")</f>
        <v>2400</v>
      </c>
      <c r="AI44" s="49"/>
      <c r="AJ44" s="48">
        <f>IFERROR(F44/U44,"N.A.")</f>
        <v>4027.0462633451957</v>
      </c>
      <c r="AK44" s="49"/>
      <c r="AL44" s="48">
        <f>IFERROR(H44/W44,"N.A.")</f>
        <v>2028.6176935229071</v>
      </c>
      <c r="AM44" s="49"/>
      <c r="AN44" s="48">
        <f>IFERROR(J44/Y44,"N.A.")</f>
        <v>0</v>
      </c>
      <c r="AO44" s="49"/>
      <c r="AP44" s="48">
        <f>IFERROR(L44/AA44,"N.A.")</f>
        <v>3262.6541913632514</v>
      </c>
      <c r="AQ44" s="49"/>
      <c r="AR44" s="17">
        <f>IFERROR(N44/AC44, "N.A.")</f>
        <v>3262.6541913632514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>
      <selection activeCell="B17" sqref="B17"/>
    </sheetView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>
      <selection activeCell="B17" sqref="B17"/>
    </sheetView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2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2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2">
        <f t="shared" ref="AB19" si="7">R19+T19+V19+X19+Z19</f>
        <v>0</v>
      </c>
      <c r="AC19" s="13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3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2">
        <f t="shared" si="12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2">
        <f t="shared" si="13"/>
        <v>0</v>
      </c>
      <c r="AC27" s="13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3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2">
        <f t="shared" si="12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2">
        <f t="shared" si="13"/>
        <v>0</v>
      </c>
      <c r="AC29" s="13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3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2">
        <f t="shared" si="12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2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3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2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2">
        <f t="shared" ref="AB31" si="18">R31+T31+V31+X31+Z31</f>
        <v>0</v>
      </c>
      <c r="AC31" s="13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3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2">
        <f t="shared" si="23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2">
        <f t="shared" si="24"/>
        <v>0</v>
      </c>
      <c r="AC39" s="13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3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2">
        <f t="shared" si="23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2">
        <f t="shared" si="24"/>
        <v>0</v>
      </c>
      <c r="AC40" s="13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3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2">
        <f t="shared" si="23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2">
        <f t="shared" si="24"/>
        <v>0</v>
      </c>
      <c r="AC41" s="13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3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2">
        <f t="shared" si="23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2">
        <f t="shared" si="24"/>
        <v>0</v>
      </c>
      <c r="AC42" s="13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3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2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2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3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87190545</v>
      </c>
      <c r="C15" s="2"/>
      <c r="D15" s="2">
        <v>55279891.000000015</v>
      </c>
      <c r="E15" s="2"/>
      <c r="F15" s="2">
        <v>79464470.999999985</v>
      </c>
      <c r="G15" s="2"/>
      <c r="H15" s="2">
        <v>178213433.00000006</v>
      </c>
      <c r="I15" s="2"/>
      <c r="J15" s="2">
        <v>0</v>
      </c>
      <c r="K15" s="2"/>
      <c r="L15" s="1">
        <f t="shared" ref="L15:M18" si="0">B15+D15+F15+H15+J15</f>
        <v>400148340.00000006</v>
      </c>
      <c r="M15" s="12">
        <f t="shared" si="0"/>
        <v>0</v>
      </c>
      <c r="N15" s="13">
        <f>L15+M15</f>
        <v>400148340.00000006</v>
      </c>
      <c r="P15" s="3" t="s">
        <v>12</v>
      </c>
      <c r="Q15" s="2">
        <v>21933</v>
      </c>
      <c r="R15" s="2">
        <v>0</v>
      </c>
      <c r="S15" s="2">
        <v>13541</v>
      </c>
      <c r="T15" s="2">
        <v>0</v>
      </c>
      <c r="U15" s="2">
        <v>10686</v>
      </c>
      <c r="V15" s="2">
        <v>0</v>
      </c>
      <c r="W15" s="2">
        <v>58341</v>
      </c>
      <c r="X15" s="2">
        <v>0</v>
      </c>
      <c r="Y15" s="2">
        <v>7748</v>
      </c>
      <c r="Z15" s="2">
        <v>0</v>
      </c>
      <c r="AA15" s="1">
        <f t="shared" ref="AA15:AB18" si="1">Q15+S15+U15+W15+Y15</f>
        <v>112249</v>
      </c>
      <c r="AB15" s="12">
        <f t="shared" si="1"/>
        <v>0</v>
      </c>
      <c r="AC15" s="13">
        <f>AA15+AB15</f>
        <v>112249</v>
      </c>
      <c r="AE15" s="3" t="s">
        <v>12</v>
      </c>
      <c r="AF15" s="2">
        <f t="shared" ref="AF15:AR18" si="2">IFERROR(B15/Q15, "N.A.")</f>
        <v>3975.3132266447819</v>
      </c>
      <c r="AG15" s="2" t="str">
        <f t="shared" si="2"/>
        <v>N.A.</v>
      </c>
      <c r="AH15" s="2">
        <f t="shared" si="2"/>
        <v>4082.4083154863019</v>
      </c>
      <c r="AI15" s="2" t="str">
        <f t="shared" si="2"/>
        <v>N.A.</v>
      </c>
      <c r="AJ15" s="2">
        <f t="shared" si="2"/>
        <v>7436.3158338012336</v>
      </c>
      <c r="AK15" s="2" t="str">
        <f t="shared" si="2"/>
        <v>N.A.</v>
      </c>
      <c r="AL15" s="2">
        <f t="shared" si="2"/>
        <v>3054.6859498465924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3564.82765993461</v>
      </c>
      <c r="AQ15" s="16" t="str">
        <f t="shared" si="2"/>
        <v>N.A.</v>
      </c>
      <c r="AR15" s="13">
        <f t="shared" si="2"/>
        <v>3564.82765993461</v>
      </c>
    </row>
    <row r="16" spans="1:44" ht="15" customHeight="1" thickBot="1" x14ac:dyDescent="0.3">
      <c r="A16" s="3" t="s">
        <v>13</v>
      </c>
      <c r="B16" s="2">
        <v>38906160.999999993</v>
      </c>
      <c r="C16" s="2">
        <v>9502334.9999999963</v>
      </c>
      <c r="D16" s="2">
        <v>575485</v>
      </c>
      <c r="E16" s="2"/>
      <c r="F16" s="2"/>
      <c r="G16" s="2"/>
      <c r="H16" s="2"/>
      <c r="I16" s="2"/>
      <c r="J16" s="2"/>
      <c r="K16" s="2"/>
      <c r="L16" s="1">
        <f t="shared" si="0"/>
        <v>39481645.999999993</v>
      </c>
      <c r="M16" s="12">
        <f t="shared" si="0"/>
        <v>9502334.9999999963</v>
      </c>
      <c r="N16" s="13">
        <f>L16+M16</f>
        <v>48983980.999999985</v>
      </c>
      <c r="P16" s="3" t="s">
        <v>13</v>
      </c>
      <c r="Q16" s="2">
        <v>17837</v>
      </c>
      <c r="R16" s="2">
        <v>1652</v>
      </c>
      <c r="S16" s="2">
        <v>953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18790</v>
      </c>
      <c r="AB16" s="12">
        <f t="shared" si="1"/>
        <v>1652</v>
      </c>
      <c r="AC16" s="13">
        <f>AA16+AB16</f>
        <v>20442</v>
      </c>
      <c r="AE16" s="3" t="s">
        <v>13</v>
      </c>
      <c r="AF16" s="2">
        <f t="shared" si="2"/>
        <v>2181.2054157089192</v>
      </c>
      <c r="AG16" s="2">
        <f t="shared" si="2"/>
        <v>5752.0187651331698</v>
      </c>
      <c r="AH16" s="2">
        <f t="shared" si="2"/>
        <v>603.8667366211962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2101.2052155401807</v>
      </c>
      <c r="AQ16" s="16">
        <f t="shared" si="2"/>
        <v>5752.0187651331698</v>
      </c>
      <c r="AR16" s="13">
        <f t="shared" si="2"/>
        <v>2396.2420995988646</v>
      </c>
    </row>
    <row r="17" spans="1:44" ht="15" customHeight="1" thickBot="1" x14ac:dyDescent="0.3">
      <c r="A17" s="3" t="s">
        <v>14</v>
      </c>
      <c r="B17" s="2">
        <v>272906728.99999958</v>
      </c>
      <c r="C17" s="2">
        <v>1255568286.000001</v>
      </c>
      <c r="D17" s="2">
        <v>73008983</v>
      </c>
      <c r="E17" s="2">
        <v>27123030</v>
      </c>
      <c r="F17" s="2"/>
      <c r="G17" s="2">
        <v>349666260.00000006</v>
      </c>
      <c r="H17" s="2"/>
      <c r="I17" s="2">
        <v>77273121.000000015</v>
      </c>
      <c r="J17" s="2">
        <v>0</v>
      </c>
      <c r="K17" s="2"/>
      <c r="L17" s="1">
        <f t="shared" si="0"/>
        <v>345915711.99999958</v>
      </c>
      <c r="M17" s="12">
        <f t="shared" si="0"/>
        <v>1709630697.000001</v>
      </c>
      <c r="N17" s="13">
        <f>L17+M17</f>
        <v>2055546409.0000005</v>
      </c>
      <c r="P17" s="3" t="s">
        <v>14</v>
      </c>
      <c r="Q17" s="2">
        <v>63458</v>
      </c>
      <c r="R17" s="2">
        <v>208167</v>
      </c>
      <c r="S17" s="2">
        <v>11838</v>
      </c>
      <c r="T17" s="2">
        <v>3448</v>
      </c>
      <c r="U17" s="2">
        <v>0</v>
      </c>
      <c r="V17" s="2">
        <v>16605</v>
      </c>
      <c r="W17" s="2">
        <v>0</v>
      </c>
      <c r="X17" s="2">
        <v>14159</v>
      </c>
      <c r="Y17" s="2">
        <v>10558</v>
      </c>
      <c r="Z17" s="2">
        <v>0</v>
      </c>
      <c r="AA17" s="1">
        <f t="shared" si="1"/>
        <v>85854</v>
      </c>
      <c r="AB17" s="12">
        <f t="shared" si="1"/>
        <v>242379</v>
      </c>
      <c r="AC17" s="13">
        <f>AA17+AB17</f>
        <v>328233</v>
      </c>
      <c r="AE17" s="3" t="s">
        <v>14</v>
      </c>
      <c r="AF17" s="2">
        <f t="shared" si="2"/>
        <v>4300.5882473446936</v>
      </c>
      <c r="AG17" s="2">
        <f t="shared" si="2"/>
        <v>6031.5433570162468</v>
      </c>
      <c r="AH17" s="2">
        <f t="shared" si="2"/>
        <v>6167.3410204426427</v>
      </c>
      <c r="AI17" s="2">
        <f t="shared" si="2"/>
        <v>7866.3080046403711</v>
      </c>
      <c r="AJ17" s="2" t="str">
        <f t="shared" si="2"/>
        <v>N.A.</v>
      </c>
      <c r="AK17" s="2">
        <f t="shared" si="2"/>
        <v>21057.889792231261</v>
      </c>
      <c r="AL17" s="2" t="str">
        <f t="shared" si="2"/>
        <v>N.A.</v>
      </c>
      <c r="AM17" s="2">
        <f t="shared" si="2"/>
        <v>5457.5267321138508</v>
      </c>
      <c r="AN17" s="2">
        <f t="shared" si="2"/>
        <v>0</v>
      </c>
      <c r="AO17" s="2" t="str">
        <f t="shared" si="2"/>
        <v>N.A.</v>
      </c>
      <c r="AP17" s="15">
        <f t="shared" si="2"/>
        <v>4029.1158478346911</v>
      </c>
      <c r="AQ17" s="16">
        <f t="shared" si="2"/>
        <v>7053.5429925859953</v>
      </c>
      <c r="AR17" s="13">
        <f t="shared" si="2"/>
        <v>6262.4611449793301</v>
      </c>
    </row>
    <row r="18" spans="1:44" ht="15" customHeight="1" thickBot="1" x14ac:dyDescent="0.3">
      <c r="A18" s="3" t="s">
        <v>15</v>
      </c>
      <c r="B18" s="2">
        <v>9097157</v>
      </c>
      <c r="C18" s="2">
        <v>3512400</v>
      </c>
      <c r="D18" s="2">
        <v>3997575</v>
      </c>
      <c r="E18" s="2">
        <v>2734311</v>
      </c>
      <c r="F18" s="2"/>
      <c r="G18" s="2">
        <v>9774436.9999999981</v>
      </c>
      <c r="H18" s="2">
        <v>25320226.999999996</v>
      </c>
      <c r="I18" s="2"/>
      <c r="J18" s="2">
        <v>0</v>
      </c>
      <c r="K18" s="2"/>
      <c r="L18" s="1">
        <f t="shared" si="0"/>
        <v>38414959</v>
      </c>
      <c r="M18" s="12">
        <f t="shared" si="0"/>
        <v>16021147.999999998</v>
      </c>
      <c r="N18" s="13">
        <f>L18+M18</f>
        <v>54436107</v>
      </c>
      <c r="P18" s="3" t="s">
        <v>15</v>
      </c>
      <c r="Q18" s="2">
        <v>3664</v>
      </c>
      <c r="R18" s="2">
        <v>736</v>
      </c>
      <c r="S18" s="2">
        <v>2344</v>
      </c>
      <c r="T18" s="2">
        <v>772</v>
      </c>
      <c r="U18" s="2">
        <v>0</v>
      </c>
      <c r="V18" s="2">
        <v>2503</v>
      </c>
      <c r="W18" s="2">
        <v>18811</v>
      </c>
      <c r="X18" s="2">
        <v>0</v>
      </c>
      <c r="Y18" s="2">
        <v>7440</v>
      </c>
      <c r="Z18" s="2">
        <v>0</v>
      </c>
      <c r="AA18" s="1">
        <f t="shared" si="1"/>
        <v>32259</v>
      </c>
      <c r="AB18" s="12">
        <f t="shared" si="1"/>
        <v>4011</v>
      </c>
      <c r="AC18" s="18">
        <f>AA18+AB18</f>
        <v>36270</v>
      </c>
      <c r="AE18" s="3" t="s">
        <v>15</v>
      </c>
      <c r="AF18" s="2">
        <f t="shared" si="2"/>
        <v>2482.8485262008735</v>
      </c>
      <c r="AG18" s="2">
        <f t="shared" si="2"/>
        <v>4772.282608695652</v>
      </c>
      <c r="AH18" s="2">
        <f t="shared" si="2"/>
        <v>1705.4500853242321</v>
      </c>
      <c r="AI18" s="2">
        <f t="shared" si="2"/>
        <v>3541.8536269430051</v>
      </c>
      <c r="AJ18" s="2" t="str">
        <f t="shared" si="2"/>
        <v>N.A.</v>
      </c>
      <c r="AK18" s="2">
        <f t="shared" si="2"/>
        <v>3905.0886935677181</v>
      </c>
      <c r="AL18" s="2">
        <f t="shared" si="2"/>
        <v>1346.033012599011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1190.8291949533464</v>
      </c>
      <c r="AQ18" s="16">
        <f t="shared" si="2"/>
        <v>3994.3026676639238</v>
      </c>
      <c r="AR18" s="13">
        <f t="shared" si="2"/>
        <v>1500.8576509511993</v>
      </c>
    </row>
    <row r="19" spans="1:44" ht="15" customHeight="1" thickBot="1" x14ac:dyDescent="0.3">
      <c r="A19" s="4" t="s">
        <v>16</v>
      </c>
      <c r="B19" s="2">
        <v>408100592.00000006</v>
      </c>
      <c r="C19" s="2">
        <v>1268583020.9999993</v>
      </c>
      <c r="D19" s="2">
        <v>132861933.99999999</v>
      </c>
      <c r="E19" s="2">
        <v>29857340.999999996</v>
      </c>
      <c r="F19" s="2">
        <v>79464470.999999985</v>
      </c>
      <c r="G19" s="2">
        <v>359440696.99999994</v>
      </c>
      <c r="H19" s="2">
        <v>203533660.00000009</v>
      </c>
      <c r="I19" s="2">
        <v>77273121.000000015</v>
      </c>
      <c r="J19" s="2">
        <v>0</v>
      </c>
      <c r="K19" s="2"/>
      <c r="L19" s="1">
        <f t="shared" ref="L19" si="3">B19+D19+F19+H19+J19</f>
        <v>823960657.00000012</v>
      </c>
      <c r="M19" s="12">
        <f t="shared" ref="M19" si="4">C19+E19+G19+I19+K19</f>
        <v>1735154179.9999993</v>
      </c>
      <c r="N19" s="18">
        <f>L19+M19</f>
        <v>2559114836.9999995</v>
      </c>
      <c r="P19" s="4" t="s">
        <v>16</v>
      </c>
      <c r="Q19" s="2">
        <v>106892</v>
      </c>
      <c r="R19" s="2">
        <v>210555</v>
      </c>
      <c r="S19" s="2">
        <v>28676</v>
      </c>
      <c r="T19" s="2">
        <v>4220</v>
      </c>
      <c r="U19" s="2">
        <v>10686</v>
      </c>
      <c r="V19" s="2">
        <v>19108</v>
      </c>
      <c r="W19" s="2">
        <v>77152</v>
      </c>
      <c r="X19" s="2">
        <v>14159</v>
      </c>
      <c r="Y19" s="2">
        <v>25746</v>
      </c>
      <c r="Z19" s="2">
        <v>0</v>
      </c>
      <c r="AA19" s="1">
        <f t="shared" ref="AA19" si="5">Q19+S19+U19+W19+Y19</f>
        <v>249152</v>
      </c>
      <c r="AB19" s="12">
        <f t="shared" ref="AB19" si="6">R19+T19+V19+X19+Z19</f>
        <v>248042</v>
      </c>
      <c r="AC19" s="13">
        <f>AA19+AB19</f>
        <v>497194</v>
      </c>
      <c r="AE19" s="4" t="s">
        <v>16</v>
      </c>
      <c r="AF19" s="2">
        <f t="shared" ref="AF19:AO19" si="7">IFERROR(B19/Q19, "N.A.")</f>
        <v>3817.8777831830266</v>
      </c>
      <c r="AG19" s="2">
        <f t="shared" si="7"/>
        <v>6024.9484505236123</v>
      </c>
      <c r="AH19" s="2">
        <f t="shared" si="7"/>
        <v>4633.2101408843628</v>
      </c>
      <c r="AI19" s="2">
        <f t="shared" si="7"/>
        <v>7075.1992890995252</v>
      </c>
      <c r="AJ19" s="2">
        <f t="shared" si="7"/>
        <v>7436.3158338012336</v>
      </c>
      <c r="AK19" s="2">
        <f t="shared" si="7"/>
        <v>18811.005704416995</v>
      </c>
      <c r="AL19" s="2">
        <f t="shared" si="7"/>
        <v>2638.0866341766914</v>
      </c>
      <c r="AM19" s="2">
        <f t="shared" si="7"/>
        <v>5457.5267321138508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3307.0601761173907</v>
      </c>
      <c r="AQ19" s="16">
        <f t="shared" ref="AQ19" si="9">IFERROR(M19/AB19, "N.A.")</f>
        <v>6995.4047298441365</v>
      </c>
      <c r="AR19" s="13">
        <f t="shared" ref="AR19" si="10">IFERROR(N19/AC19, "N.A.")</f>
        <v>5147.1152849793025</v>
      </c>
    </row>
    <row r="20" spans="1:44" ht="15" customHeight="1" thickBot="1" x14ac:dyDescent="0.3">
      <c r="A20" s="5" t="s">
        <v>0</v>
      </c>
      <c r="B20" s="46">
        <f>B19+C19</f>
        <v>1676683612.9999993</v>
      </c>
      <c r="C20" s="47"/>
      <c r="D20" s="46">
        <f>D19+E19</f>
        <v>162719274.99999997</v>
      </c>
      <c r="E20" s="47"/>
      <c r="F20" s="46">
        <f>F19+G19</f>
        <v>438905167.99999994</v>
      </c>
      <c r="G20" s="47"/>
      <c r="H20" s="46">
        <f>H19+I19</f>
        <v>280806781.00000012</v>
      </c>
      <c r="I20" s="47"/>
      <c r="J20" s="46">
        <f>J19+K19</f>
        <v>0</v>
      </c>
      <c r="K20" s="47"/>
      <c r="L20" s="46">
        <f>L19+M19</f>
        <v>2559114836.9999995</v>
      </c>
      <c r="M20" s="50"/>
      <c r="N20" s="19">
        <f>B20+D20+F20+H20+J20</f>
        <v>2559114836.999999</v>
      </c>
      <c r="P20" s="5" t="s">
        <v>0</v>
      </c>
      <c r="Q20" s="46">
        <f>Q19+R19</f>
        <v>317447</v>
      </c>
      <c r="R20" s="47"/>
      <c r="S20" s="46">
        <f>S19+T19</f>
        <v>32896</v>
      </c>
      <c r="T20" s="47"/>
      <c r="U20" s="46">
        <f>U19+V19</f>
        <v>29794</v>
      </c>
      <c r="V20" s="47"/>
      <c r="W20" s="46">
        <f>W19+X19</f>
        <v>91311</v>
      </c>
      <c r="X20" s="47"/>
      <c r="Y20" s="46">
        <f>Y19+Z19</f>
        <v>25746</v>
      </c>
      <c r="Z20" s="47"/>
      <c r="AA20" s="46">
        <f>AA19+AB19</f>
        <v>497194</v>
      </c>
      <c r="AB20" s="47"/>
      <c r="AC20" s="20">
        <f>Q20+S20+U20+W20+Y20</f>
        <v>497194</v>
      </c>
      <c r="AE20" s="5" t="s">
        <v>0</v>
      </c>
      <c r="AF20" s="48">
        <f>IFERROR(B20/Q20,"N.A.")</f>
        <v>5281.7749514092093</v>
      </c>
      <c r="AG20" s="49"/>
      <c r="AH20" s="48">
        <f>IFERROR(D20/S20,"N.A.")</f>
        <v>4946.4760153210109</v>
      </c>
      <c r="AI20" s="49"/>
      <c r="AJ20" s="48">
        <f>IFERROR(F20/U20,"N.A.")</f>
        <v>14731.327381351948</v>
      </c>
      <c r="AK20" s="49"/>
      <c r="AL20" s="48">
        <f>IFERROR(H20/W20,"N.A.")</f>
        <v>3075.2787834981559</v>
      </c>
      <c r="AM20" s="49"/>
      <c r="AN20" s="48">
        <f>IFERROR(J20/Y20,"N.A.")</f>
        <v>0</v>
      </c>
      <c r="AO20" s="49"/>
      <c r="AP20" s="48">
        <f>IFERROR(L20/AA20,"N.A.")</f>
        <v>5147.1152849793025</v>
      </c>
      <c r="AQ20" s="49"/>
      <c r="AR20" s="17">
        <f>IFERROR(N20/AC20, "N.A.")</f>
        <v>5147.1152849793016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78894694.000000015</v>
      </c>
      <c r="C27" s="2"/>
      <c r="D27" s="2">
        <v>53483790.999999985</v>
      </c>
      <c r="E27" s="2"/>
      <c r="F27" s="2">
        <v>71017755.000000015</v>
      </c>
      <c r="G27" s="2"/>
      <c r="H27" s="2">
        <v>127516584.99999994</v>
      </c>
      <c r="I27" s="2"/>
      <c r="J27" s="2">
        <v>0</v>
      </c>
      <c r="K27" s="2"/>
      <c r="L27" s="1">
        <f t="shared" ref="L27:M30" si="11">B27+D27+F27+H27+J27</f>
        <v>330912824.99999994</v>
      </c>
      <c r="M27" s="12">
        <f t="shared" si="11"/>
        <v>0</v>
      </c>
      <c r="N27" s="13">
        <f>L27+M27</f>
        <v>330912824.99999994</v>
      </c>
      <c r="P27" s="3" t="s">
        <v>12</v>
      </c>
      <c r="Q27" s="2">
        <v>18804</v>
      </c>
      <c r="R27" s="2">
        <v>0</v>
      </c>
      <c r="S27" s="2">
        <v>12443</v>
      </c>
      <c r="T27" s="2">
        <v>0</v>
      </c>
      <c r="U27" s="2">
        <v>8814</v>
      </c>
      <c r="V27" s="2">
        <v>0</v>
      </c>
      <c r="W27" s="2">
        <v>28403</v>
      </c>
      <c r="X27" s="2">
        <v>0</v>
      </c>
      <c r="Y27" s="2">
        <v>1026</v>
      </c>
      <c r="Z27" s="2">
        <v>0</v>
      </c>
      <c r="AA27" s="1">
        <f t="shared" ref="AA27:AB30" si="12">Q27+S27+U27+W27+Y27</f>
        <v>69490</v>
      </c>
      <c r="AB27" s="12">
        <f t="shared" si="12"/>
        <v>0</v>
      </c>
      <c r="AC27" s="13">
        <f>AA27+AB27</f>
        <v>69490</v>
      </c>
      <c r="AE27" s="3" t="s">
        <v>12</v>
      </c>
      <c r="AF27" s="2">
        <f t="shared" ref="AF27:AR30" si="13">IFERROR(B27/Q27, "N.A.")</f>
        <v>4195.6335885981716</v>
      </c>
      <c r="AG27" s="2" t="str">
        <f t="shared" si="13"/>
        <v>N.A.</v>
      </c>
      <c r="AH27" s="2">
        <f t="shared" si="13"/>
        <v>4298.3035441613747</v>
      </c>
      <c r="AI27" s="2" t="str">
        <f t="shared" si="13"/>
        <v>N.A.</v>
      </c>
      <c r="AJ27" s="2">
        <f t="shared" si="13"/>
        <v>8057.3808713410499</v>
      </c>
      <c r="AK27" s="2" t="str">
        <f t="shared" si="13"/>
        <v>N.A.</v>
      </c>
      <c r="AL27" s="2">
        <f t="shared" si="13"/>
        <v>4489.5463507375962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4762.0207943588994</v>
      </c>
      <c r="AQ27" s="16" t="str">
        <f t="shared" si="13"/>
        <v>N.A.</v>
      </c>
      <c r="AR27" s="13">
        <f t="shared" si="13"/>
        <v>4762.0207943588994</v>
      </c>
    </row>
    <row r="28" spans="1:44" ht="15" customHeight="1" thickBot="1" x14ac:dyDescent="0.3">
      <c r="A28" s="3" t="s">
        <v>13</v>
      </c>
      <c r="B28" s="2">
        <v>4373344</v>
      </c>
      <c r="C28" s="2">
        <v>1690400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4373344</v>
      </c>
      <c r="M28" s="12">
        <f t="shared" si="11"/>
        <v>1690400</v>
      </c>
      <c r="N28" s="13">
        <f>L28+M28</f>
        <v>6063744</v>
      </c>
      <c r="P28" s="3" t="s">
        <v>13</v>
      </c>
      <c r="Q28" s="2">
        <v>1655</v>
      </c>
      <c r="R28" s="2">
        <v>258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1655</v>
      </c>
      <c r="AB28" s="12">
        <f t="shared" si="12"/>
        <v>258</v>
      </c>
      <c r="AC28" s="13">
        <f>AA28+AB28</f>
        <v>1913</v>
      </c>
      <c r="AE28" s="3" t="s">
        <v>13</v>
      </c>
      <c r="AF28" s="2">
        <f t="shared" si="13"/>
        <v>2642.503927492447</v>
      </c>
      <c r="AG28" s="2">
        <f t="shared" si="13"/>
        <v>6551.937984496124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2642.503927492447</v>
      </c>
      <c r="AQ28" s="16">
        <f t="shared" si="13"/>
        <v>6551.937984496124</v>
      </c>
      <c r="AR28" s="13">
        <f t="shared" si="13"/>
        <v>3169.7564035546261</v>
      </c>
    </row>
    <row r="29" spans="1:44" ht="15" customHeight="1" thickBot="1" x14ac:dyDescent="0.3">
      <c r="A29" s="3" t="s">
        <v>14</v>
      </c>
      <c r="B29" s="2">
        <v>198128129.00000003</v>
      </c>
      <c r="C29" s="2">
        <v>855316169.99999893</v>
      </c>
      <c r="D29" s="2">
        <v>62594141</v>
      </c>
      <c r="E29" s="2">
        <v>22216120</v>
      </c>
      <c r="F29" s="2"/>
      <c r="G29" s="2">
        <v>282268080</v>
      </c>
      <c r="H29" s="2"/>
      <c r="I29" s="2">
        <v>60497241.000000007</v>
      </c>
      <c r="J29" s="2">
        <v>0</v>
      </c>
      <c r="K29" s="2"/>
      <c r="L29" s="1">
        <f t="shared" si="11"/>
        <v>260722270.00000003</v>
      </c>
      <c r="M29" s="12">
        <f t="shared" si="11"/>
        <v>1220297610.999999</v>
      </c>
      <c r="N29" s="13">
        <f>L29+M29</f>
        <v>1481019880.999999</v>
      </c>
      <c r="P29" s="3" t="s">
        <v>14</v>
      </c>
      <c r="Q29" s="2">
        <v>42677</v>
      </c>
      <c r="R29" s="2">
        <v>138307</v>
      </c>
      <c r="S29" s="2">
        <v>9022</v>
      </c>
      <c r="T29" s="2">
        <v>2606</v>
      </c>
      <c r="U29" s="2">
        <v>0</v>
      </c>
      <c r="V29" s="2">
        <v>12903</v>
      </c>
      <c r="W29" s="2">
        <v>0</v>
      </c>
      <c r="X29" s="2">
        <v>8889</v>
      </c>
      <c r="Y29" s="2">
        <v>4597</v>
      </c>
      <c r="Z29" s="2">
        <v>0</v>
      </c>
      <c r="AA29" s="1">
        <f t="shared" si="12"/>
        <v>56296</v>
      </c>
      <c r="AB29" s="12">
        <f t="shared" si="12"/>
        <v>162705</v>
      </c>
      <c r="AC29" s="13">
        <f>AA29+AB29</f>
        <v>219001</v>
      </c>
      <c r="AE29" s="3" t="s">
        <v>14</v>
      </c>
      <c r="AF29" s="2">
        <f t="shared" si="13"/>
        <v>4642.5036670806294</v>
      </c>
      <c r="AG29" s="2">
        <f t="shared" si="13"/>
        <v>6184.1856883599448</v>
      </c>
      <c r="AH29" s="2">
        <f t="shared" si="13"/>
        <v>6937.9451341166041</v>
      </c>
      <c r="AI29" s="2">
        <f t="shared" si="13"/>
        <v>8524.9884881043745</v>
      </c>
      <c r="AJ29" s="2" t="str">
        <f t="shared" si="13"/>
        <v>N.A.</v>
      </c>
      <c r="AK29" s="2">
        <f t="shared" si="13"/>
        <v>21876.159032783075</v>
      </c>
      <c r="AL29" s="2" t="str">
        <f t="shared" si="13"/>
        <v>N.A.</v>
      </c>
      <c r="AM29" s="2">
        <f t="shared" si="13"/>
        <v>6805.8545393182594</v>
      </c>
      <c r="AN29" s="2">
        <f t="shared" si="13"/>
        <v>0</v>
      </c>
      <c r="AO29" s="2" t="str">
        <f t="shared" si="13"/>
        <v>N.A.</v>
      </c>
      <c r="AP29" s="15">
        <f t="shared" si="13"/>
        <v>4631.2752238169678</v>
      </c>
      <c r="AQ29" s="16">
        <f t="shared" si="13"/>
        <v>7500.0621431424915</v>
      </c>
      <c r="AR29" s="13">
        <f t="shared" si="13"/>
        <v>6762.6169789179003</v>
      </c>
    </row>
    <row r="30" spans="1:44" ht="15" customHeight="1" thickBot="1" x14ac:dyDescent="0.3">
      <c r="A30" s="3" t="s">
        <v>15</v>
      </c>
      <c r="B30" s="2">
        <v>8526977.0000000019</v>
      </c>
      <c r="C30" s="2">
        <v>3352439.9999999995</v>
      </c>
      <c r="D30" s="2">
        <v>3768907</v>
      </c>
      <c r="E30" s="2">
        <v>2734311</v>
      </c>
      <c r="F30" s="2"/>
      <c r="G30" s="2">
        <v>8066465</v>
      </c>
      <c r="H30" s="2">
        <v>24829445.999999996</v>
      </c>
      <c r="I30" s="2"/>
      <c r="J30" s="2">
        <v>0</v>
      </c>
      <c r="K30" s="2"/>
      <c r="L30" s="1">
        <f t="shared" si="11"/>
        <v>37125330</v>
      </c>
      <c r="M30" s="12">
        <f t="shared" si="11"/>
        <v>14153216</v>
      </c>
      <c r="N30" s="13">
        <f>L30+M30</f>
        <v>51278546</v>
      </c>
      <c r="P30" s="3" t="s">
        <v>15</v>
      </c>
      <c r="Q30" s="2">
        <v>3342</v>
      </c>
      <c r="R30" s="2">
        <v>674</v>
      </c>
      <c r="S30" s="2">
        <v>1890</v>
      </c>
      <c r="T30" s="2">
        <v>772</v>
      </c>
      <c r="U30" s="2">
        <v>0</v>
      </c>
      <c r="V30" s="2">
        <v>2335</v>
      </c>
      <c r="W30" s="2">
        <v>18362</v>
      </c>
      <c r="X30" s="2">
        <v>0</v>
      </c>
      <c r="Y30" s="2">
        <v>5464</v>
      </c>
      <c r="Z30" s="2">
        <v>0</v>
      </c>
      <c r="AA30" s="1">
        <f t="shared" si="12"/>
        <v>29058</v>
      </c>
      <c r="AB30" s="12">
        <f t="shared" si="12"/>
        <v>3781</v>
      </c>
      <c r="AC30" s="18">
        <f>AA30+AB30</f>
        <v>32839</v>
      </c>
      <c r="AE30" s="3" t="s">
        <v>15</v>
      </c>
      <c r="AF30" s="2">
        <f t="shared" si="13"/>
        <v>2551.4593058049077</v>
      </c>
      <c r="AG30" s="2">
        <f t="shared" si="13"/>
        <v>4973.9465875370915</v>
      </c>
      <c r="AH30" s="2">
        <f t="shared" si="13"/>
        <v>1994.1306878306877</v>
      </c>
      <c r="AI30" s="2">
        <f t="shared" si="13"/>
        <v>3541.8536269430051</v>
      </c>
      <c r="AJ30" s="2" t="str">
        <f t="shared" si="13"/>
        <v>N.A.</v>
      </c>
      <c r="AK30" s="2">
        <f t="shared" si="13"/>
        <v>3454.5888650963598</v>
      </c>
      <c r="AL30" s="2">
        <f t="shared" si="13"/>
        <v>1352.2190393203352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1277.6285360313855</v>
      </c>
      <c r="AQ30" s="16">
        <f t="shared" si="13"/>
        <v>3743.2467601163712</v>
      </c>
      <c r="AR30" s="13">
        <f t="shared" si="13"/>
        <v>1561.5136270897408</v>
      </c>
    </row>
    <row r="31" spans="1:44" ht="15" customHeight="1" thickBot="1" x14ac:dyDescent="0.3">
      <c r="A31" s="4" t="s">
        <v>16</v>
      </c>
      <c r="B31" s="2">
        <v>289923144.00000042</v>
      </c>
      <c r="C31" s="2">
        <v>860359009.99999976</v>
      </c>
      <c r="D31" s="2">
        <v>119846839</v>
      </c>
      <c r="E31" s="2">
        <v>24950430.999999996</v>
      </c>
      <c r="F31" s="2">
        <v>71017755.000000015</v>
      </c>
      <c r="G31" s="2">
        <v>290334544.99999994</v>
      </c>
      <c r="H31" s="2">
        <v>152346030.99999994</v>
      </c>
      <c r="I31" s="2">
        <v>60497241.000000007</v>
      </c>
      <c r="J31" s="2">
        <v>0</v>
      </c>
      <c r="K31" s="2"/>
      <c r="L31" s="1">
        <f t="shared" ref="L31" si="14">B31+D31+F31+H31+J31</f>
        <v>633133769.00000036</v>
      </c>
      <c r="M31" s="12">
        <f t="shared" ref="M31" si="15">C31+E31+G31+I31+K31</f>
        <v>1236141226.9999998</v>
      </c>
      <c r="N31" s="18">
        <f>L31+M31</f>
        <v>1869274996</v>
      </c>
      <c r="P31" s="4" t="s">
        <v>16</v>
      </c>
      <c r="Q31" s="2">
        <v>66478</v>
      </c>
      <c r="R31" s="2">
        <v>139239</v>
      </c>
      <c r="S31" s="2">
        <v>23355</v>
      </c>
      <c r="T31" s="2">
        <v>3378</v>
      </c>
      <c r="U31" s="2">
        <v>8814</v>
      </c>
      <c r="V31" s="2">
        <v>15238</v>
      </c>
      <c r="W31" s="2">
        <v>46765</v>
      </c>
      <c r="X31" s="2">
        <v>8889</v>
      </c>
      <c r="Y31" s="2">
        <v>11087</v>
      </c>
      <c r="Z31" s="2">
        <v>0</v>
      </c>
      <c r="AA31" s="1">
        <f t="shared" ref="AA31" si="16">Q31+S31+U31+W31+Y31</f>
        <v>156499</v>
      </c>
      <c r="AB31" s="12">
        <f t="shared" ref="AB31" si="17">R31+T31+V31+X31+Z31</f>
        <v>166744</v>
      </c>
      <c r="AC31" s="13">
        <f>AA31+AB31</f>
        <v>323243</v>
      </c>
      <c r="AE31" s="4" t="s">
        <v>16</v>
      </c>
      <c r="AF31" s="2">
        <f t="shared" ref="AF31:AO31" si="18">IFERROR(B31/Q31, "N.A.")</f>
        <v>4361.1893257919974</v>
      </c>
      <c r="AG31" s="2">
        <f t="shared" si="18"/>
        <v>6179.0088265500308</v>
      </c>
      <c r="AH31" s="2">
        <f t="shared" si="18"/>
        <v>5131.5281096125027</v>
      </c>
      <c r="AI31" s="2">
        <f t="shared" si="18"/>
        <v>7386.1548253404371</v>
      </c>
      <c r="AJ31" s="2">
        <f t="shared" si="18"/>
        <v>8057.3808713410499</v>
      </c>
      <c r="AK31" s="2">
        <f t="shared" si="18"/>
        <v>19053.323598897488</v>
      </c>
      <c r="AL31" s="2">
        <f t="shared" si="18"/>
        <v>3257.6933818026291</v>
      </c>
      <c r="AM31" s="2">
        <f t="shared" si="18"/>
        <v>6805.8545393182594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4045.6090390353957</v>
      </c>
      <c r="AQ31" s="16">
        <f t="shared" ref="AQ31" si="20">IFERROR(M31/AB31, "N.A.")</f>
        <v>7413.4075409010202</v>
      </c>
      <c r="AR31" s="13">
        <f t="shared" ref="AR31" si="21">IFERROR(N31/AC31, "N.A.")</f>
        <v>5782.8785031694424</v>
      </c>
    </row>
    <row r="32" spans="1:44" ht="15" customHeight="1" thickBot="1" x14ac:dyDescent="0.3">
      <c r="A32" s="5" t="s">
        <v>0</v>
      </c>
      <c r="B32" s="46">
        <f>B31+C31</f>
        <v>1150282154.0000002</v>
      </c>
      <c r="C32" s="47"/>
      <c r="D32" s="46">
        <f>D31+E31</f>
        <v>144797270</v>
      </c>
      <c r="E32" s="47"/>
      <c r="F32" s="46">
        <f>F31+G31</f>
        <v>361352299.99999994</v>
      </c>
      <c r="G32" s="47"/>
      <c r="H32" s="46">
        <f>H31+I31</f>
        <v>212843271.99999994</v>
      </c>
      <c r="I32" s="47"/>
      <c r="J32" s="46">
        <f>J31+K31</f>
        <v>0</v>
      </c>
      <c r="K32" s="47"/>
      <c r="L32" s="46">
        <f>L31+M31</f>
        <v>1869274996</v>
      </c>
      <c r="M32" s="50"/>
      <c r="N32" s="19">
        <f>B32+D32+F32+H32+J32</f>
        <v>1869274996.0000002</v>
      </c>
      <c r="P32" s="5" t="s">
        <v>0</v>
      </c>
      <c r="Q32" s="46">
        <f>Q31+R31</f>
        <v>205717</v>
      </c>
      <c r="R32" s="47"/>
      <c r="S32" s="46">
        <f>S31+T31</f>
        <v>26733</v>
      </c>
      <c r="T32" s="47"/>
      <c r="U32" s="46">
        <f>U31+V31</f>
        <v>24052</v>
      </c>
      <c r="V32" s="47"/>
      <c r="W32" s="46">
        <f>W31+X31</f>
        <v>55654</v>
      </c>
      <c r="X32" s="47"/>
      <c r="Y32" s="46">
        <f>Y31+Z31</f>
        <v>11087</v>
      </c>
      <c r="Z32" s="47"/>
      <c r="AA32" s="46">
        <f>AA31+AB31</f>
        <v>323243</v>
      </c>
      <c r="AB32" s="47"/>
      <c r="AC32" s="20">
        <f>Q32+S32+U32+W32+Y32</f>
        <v>323243</v>
      </c>
      <c r="AE32" s="5" t="s">
        <v>0</v>
      </c>
      <c r="AF32" s="48">
        <f>IFERROR(B32/Q32,"N.A.")</f>
        <v>5591.57558198885</v>
      </c>
      <c r="AG32" s="49"/>
      <c r="AH32" s="48">
        <f>IFERROR(D32/S32,"N.A.")</f>
        <v>5416.4242696292968</v>
      </c>
      <c r="AI32" s="49"/>
      <c r="AJ32" s="48">
        <f>IFERROR(F32/U32,"N.A.")</f>
        <v>15023.794279062029</v>
      </c>
      <c r="AK32" s="49"/>
      <c r="AL32" s="48">
        <f>IFERROR(H32/W32,"N.A.")</f>
        <v>3824.4020555575507</v>
      </c>
      <c r="AM32" s="49"/>
      <c r="AN32" s="48">
        <f>IFERROR(J32/Y32,"N.A.")</f>
        <v>0</v>
      </c>
      <c r="AO32" s="49"/>
      <c r="AP32" s="48">
        <f>IFERROR(L32/AA32,"N.A.")</f>
        <v>5782.8785031694424</v>
      </c>
      <c r="AQ32" s="49"/>
      <c r="AR32" s="17">
        <f>IFERROR(N32/AC32, "N.A.")</f>
        <v>5782.8785031694433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8295851.0000000009</v>
      </c>
      <c r="C39" s="2"/>
      <c r="D39" s="2">
        <v>1796100</v>
      </c>
      <c r="E39" s="2"/>
      <c r="F39" s="2">
        <v>8446716</v>
      </c>
      <c r="G39" s="2"/>
      <c r="H39" s="2">
        <v>50696848</v>
      </c>
      <c r="I39" s="2"/>
      <c r="J39" s="2">
        <v>0</v>
      </c>
      <c r="K39" s="2"/>
      <c r="L39" s="1">
        <f t="shared" ref="L39:M42" si="22">B39+D39+F39+H39+J39</f>
        <v>69235515</v>
      </c>
      <c r="M39" s="12">
        <f t="shared" si="22"/>
        <v>0</v>
      </c>
      <c r="N39" s="13">
        <f>L39+M39</f>
        <v>69235515</v>
      </c>
      <c r="P39" s="3" t="s">
        <v>12</v>
      </c>
      <c r="Q39" s="2">
        <v>3129</v>
      </c>
      <c r="R39" s="2">
        <v>0</v>
      </c>
      <c r="S39" s="2">
        <v>1098</v>
      </c>
      <c r="T39" s="2">
        <v>0</v>
      </c>
      <c r="U39" s="2">
        <v>1872</v>
      </c>
      <c r="V39" s="2">
        <v>0</v>
      </c>
      <c r="W39" s="2">
        <v>29938</v>
      </c>
      <c r="X39" s="2">
        <v>0</v>
      </c>
      <c r="Y39" s="2">
        <v>6722</v>
      </c>
      <c r="Z39" s="2">
        <v>0</v>
      </c>
      <c r="AA39" s="1">
        <f t="shared" ref="AA39:AB42" si="23">Q39+S39+U39+W39+Y39</f>
        <v>42759</v>
      </c>
      <c r="AB39" s="12">
        <f t="shared" si="23"/>
        <v>0</v>
      </c>
      <c r="AC39" s="13">
        <f>AA39+AB39</f>
        <v>42759</v>
      </c>
      <c r="AE39" s="3" t="s">
        <v>12</v>
      </c>
      <c r="AF39" s="2">
        <f t="shared" ref="AF39:AR42" si="24">IFERROR(B39/Q39, "N.A.")</f>
        <v>2651.2786832853949</v>
      </c>
      <c r="AG39" s="2" t="str">
        <f t="shared" si="24"/>
        <v>N.A.</v>
      </c>
      <c r="AH39" s="2">
        <f t="shared" si="24"/>
        <v>1635.7923497267759</v>
      </c>
      <c r="AI39" s="2" t="str">
        <f t="shared" si="24"/>
        <v>N.A.</v>
      </c>
      <c r="AJ39" s="2">
        <f t="shared" si="24"/>
        <v>4512.1346153846152</v>
      </c>
      <c r="AK39" s="2" t="str">
        <f t="shared" si="24"/>
        <v>N.A.</v>
      </c>
      <c r="AL39" s="2">
        <f t="shared" si="24"/>
        <v>1693.39461553878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1619.2033256156599</v>
      </c>
      <c r="AQ39" s="16" t="str">
        <f t="shared" si="24"/>
        <v>N.A.</v>
      </c>
      <c r="AR39" s="13">
        <f t="shared" si="24"/>
        <v>1619.2033256156599</v>
      </c>
    </row>
    <row r="40" spans="1:44" ht="15" customHeight="1" thickBot="1" x14ac:dyDescent="0.3">
      <c r="A40" s="3" t="s">
        <v>13</v>
      </c>
      <c r="B40" s="2">
        <v>34532817.000000037</v>
      </c>
      <c r="C40" s="2">
        <v>7811934.9999999991</v>
      </c>
      <c r="D40" s="2">
        <v>575485</v>
      </c>
      <c r="E40" s="2"/>
      <c r="F40" s="2"/>
      <c r="G40" s="2"/>
      <c r="H40" s="2"/>
      <c r="I40" s="2"/>
      <c r="J40" s="2"/>
      <c r="K40" s="2"/>
      <c r="L40" s="1">
        <f t="shared" si="22"/>
        <v>35108302.000000037</v>
      </c>
      <c r="M40" s="12">
        <f t="shared" si="22"/>
        <v>7811934.9999999991</v>
      </c>
      <c r="N40" s="13">
        <f>L40+M40</f>
        <v>42920237.000000037</v>
      </c>
      <c r="P40" s="3" t="s">
        <v>13</v>
      </c>
      <c r="Q40" s="2">
        <v>16182</v>
      </c>
      <c r="R40" s="2">
        <v>1394</v>
      </c>
      <c r="S40" s="2">
        <v>953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17135</v>
      </c>
      <c r="AB40" s="12">
        <f t="shared" si="23"/>
        <v>1394</v>
      </c>
      <c r="AC40" s="13">
        <f>AA40+AB40</f>
        <v>18529</v>
      </c>
      <c r="AE40" s="3" t="s">
        <v>13</v>
      </c>
      <c r="AF40" s="2">
        <f t="shared" si="24"/>
        <v>2134.0265109380816</v>
      </c>
      <c r="AG40" s="2">
        <f t="shared" si="24"/>
        <v>5603.9705882352937</v>
      </c>
      <c r="AH40" s="2">
        <f t="shared" si="24"/>
        <v>603.8667366211962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2048.9233732127245</v>
      </c>
      <c r="AQ40" s="16">
        <f t="shared" si="24"/>
        <v>5603.9705882352937</v>
      </c>
      <c r="AR40" s="13">
        <f t="shared" si="24"/>
        <v>2316.381725943118</v>
      </c>
    </row>
    <row r="41" spans="1:44" ht="15" customHeight="1" thickBot="1" x14ac:dyDescent="0.3">
      <c r="A41" s="3" t="s">
        <v>14</v>
      </c>
      <c r="B41" s="2">
        <v>74778600.000000015</v>
      </c>
      <c r="C41" s="2">
        <v>400252116.0000003</v>
      </c>
      <c r="D41" s="2">
        <v>10414842</v>
      </c>
      <c r="E41" s="2">
        <v>4906910</v>
      </c>
      <c r="F41" s="2"/>
      <c r="G41" s="2">
        <v>67398180</v>
      </c>
      <c r="H41" s="2"/>
      <c r="I41" s="2">
        <v>16775880.000000004</v>
      </c>
      <c r="J41" s="2">
        <v>0</v>
      </c>
      <c r="K41" s="2"/>
      <c r="L41" s="1">
        <f t="shared" si="22"/>
        <v>85193442.000000015</v>
      </c>
      <c r="M41" s="12">
        <f t="shared" si="22"/>
        <v>489333086.0000003</v>
      </c>
      <c r="N41" s="13">
        <f>L41+M41</f>
        <v>574526528.00000036</v>
      </c>
      <c r="P41" s="3" t="s">
        <v>14</v>
      </c>
      <c r="Q41" s="2">
        <v>20781</v>
      </c>
      <c r="R41" s="2">
        <v>69860</v>
      </c>
      <c r="S41" s="2">
        <v>2816</v>
      </c>
      <c r="T41" s="2">
        <v>842</v>
      </c>
      <c r="U41" s="2">
        <v>0</v>
      </c>
      <c r="V41" s="2">
        <v>3702</v>
      </c>
      <c r="W41" s="2">
        <v>0</v>
      </c>
      <c r="X41" s="2">
        <v>5270</v>
      </c>
      <c r="Y41" s="2">
        <v>5961</v>
      </c>
      <c r="Z41" s="2">
        <v>0</v>
      </c>
      <c r="AA41" s="1">
        <f t="shared" si="23"/>
        <v>29558</v>
      </c>
      <c r="AB41" s="12">
        <f t="shared" si="23"/>
        <v>79674</v>
      </c>
      <c r="AC41" s="13">
        <f>AA41+AB41</f>
        <v>109232</v>
      </c>
      <c r="AE41" s="3" t="s">
        <v>14</v>
      </c>
      <c r="AF41" s="2">
        <f t="shared" si="24"/>
        <v>3598.4120109715614</v>
      </c>
      <c r="AG41" s="2">
        <f t="shared" si="24"/>
        <v>5729.3460635556867</v>
      </c>
      <c r="AH41" s="2">
        <f t="shared" si="24"/>
        <v>3698.4524147727275</v>
      </c>
      <c r="AI41" s="2">
        <f t="shared" si="24"/>
        <v>5827.6840855106884</v>
      </c>
      <c r="AJ41" s="2" t="str">
        <f t="shared" si="24"/>
        <v>N.A.</v>
      </c>
      <c r="AK41" s="2">
        <f t="shared" si="24"/>
        <v>18205.883306320906</v>
      </c>
      <c r="AL41" s="2" t="str">
        <f t="shared" si="24"/>
        <v>N.A.</v>
      </c>
      <c r="AM41" s="2">
        <f t="shared" si="24"/>
        <v>3183.2789373814048</v>
      </c>
      <c r="AN41" s="2">
        <f t="shared" si="24"/>
        <v>0</v>
      </c>
      <c r="AO41" s="2" t="str">
        <f t="shared" si="24"/>
        <v>N.A.</v>
      </c>
      <c r="AP41" s="15">
        <f t="shared" si="24"/>
        <v>2882.2464984099065</v>
      </c>
      <c r="AQ41" s="16">
        <f t="shared" si="24"/>
        <v>6141.6909656851712</v>
      </c>
      <c r="AR41" s="13">
        <f t="shared" si="24"/>
        <v>5259.6906401054666</v>
      </c>
    </row>
    <row r="42" spans="1:44" ht="15" customHeight="1" thickBot="1" x14ac:dyDescent="0.3">
      <c r="A42" s="3" t="s">
        <v>15</v>
      </c>
      <c r="B42" s="2">
        <v>570180</v>
      </c>
      <c r="C42" s="2">
        <v>159960</v>
      </c>
      <c r="D42" s="2">
        <v>228668.00000000003</v>
      </c>
      <c r="E42" s="2"/>
      <c r="F42" s="2"/>
      <c r="G42" s="2">
        <v>1707972</v>
      </c>
      <c r="H42" s="2">
        <v>490781</v>
      </c>
      <c r="I42" s="2"/>
      <c r="J42" s="2">
        <v>0</v>
      </c>
      <c r="K42" s="2"/>
      <c r="L42" s="1">
        <f t="shared" si="22"/>
        <v>1289629</v>
      </c>
      <c r="M42" s="12">
        <f t="shared" si="22"/>
        <v>1867932</v>
      </c>
      <c r="N42" s="13">
        <f>L42+M42</f>
        <v>3157561</v>
      </c>
      <c r="P42" s="3" t="s">
        <v>15</v>
      </c>
      <c r="Q42" s="2">
        <v>322</v>
      </c>
      <c r="R42" s="2">
        <v>62</v>
      </c>
      <c r="S42" s="2">
        <v>454</v>
      </c>
      <c r="T42" s="2">
        <v>0</v>
      </c>
      <c r="U42" s="2">
        <v>0</v>
      </c>
      <c r="V42" s="2">
        <v>168</v>
      </c>
      <c r="W42" s="2">
        <v>449</v>
      </c>
      <c r="X42" s="2">
        <v>0</v>
      </c>
      <c r="Y42" s="2">
        <v>1976</v>
      </c>
      <c r="Z42" s="2">
        <v>0</v>
      </c>
      <c r="AA42" s="1">
        <f t="shared" si="23"/>
        <v>3201</v>
      </c>
      <c r="AB42" s="12">
        <f t="shared" si="23"/>
        <v>230</v>
      </c>
      <c r="AC42" s="13">
        <f>AA42+AB42</f>
        <v>3431</v>
      </c>
      <c r="AE42" s="3" t="s">
        <v>15</v>
      </c>
      <c r="AF42" s="2">
        <f t="shared" si="24"/>
        <v>1770.7453416149069</v>
      </c>
      <c r="AG42" s="2">
        <f t="shared" si="24"/>
        <v>2580</v>
      </c>
      <c r="AH42" s="2">
        <f t="shared" si="24"/>
        <v>503.67400881057273</v>
      </c>
      <c r="AI42" s="2" t="str">
        <f t="shared" si="24"/>
        <v>N.A.</v>
      </c>
      <c r="AJ42" s="2" t="str">
        <f t="shared" si="24"/>
        <v>N.A.</v>
      </c>
      <c r="AK42" s="2">
        <f t="shared" si="24"/>
        <v>10166.5</v>
      </c>
      <c r="AL42" s="2">
        <f t="shared" si="24"/>
        <v>1093.0534521158129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402.88316151202747</v>
      </c>
      <c r="AQ42" s="16">
        <f t="shared" si="24"/>
        <v>8121.4434782608696</v>
      </c>
      <c r="AR42" s="13">
        <f t="shared" si="24"/>
        <v>920.30341008452342</v>
      </c>
    </row>
    <row r="43" spans="1:44" ht="15" customHeight="1" thickBot="1" x14ac:dyDescent="0.3">
      <c r="A43" s="4" t="s">
        <v>16</v>
      </c>
      <c r="B43" s="2">
        <v>118177448.00000003</v>
      </c>
      <c r="C43" s="2">
        <v>408224010.99999994</v>
      </c>
      <c r="D43" s="2">
        <v>13015095</v>
      </c>
      <c r="E43" s="2">
        <v>4906910</v>
      </c>
      <c r="F43" s="2">
        <v>8446716</v>
      </c>
      <c r="G43" s="2">
        <v>69106152.000000015</v>
      </c>
      <c r="H43" s="2">
        <v>51187628.999999993</v>
      </c>
      <c r="I43" s="2">
        <v>16775880.000000004</v>
      </c>
      <c r="J43" s="2">
        <v>0</v>
      </c>
      <c r="K43" s="2"/>
      <c r="L43" s="1">
        <f t="shared" ref="L43" si="25">B43+D43+F43+H43+J43</f>
        <v>190826888.00000003</v>
      </c>
      <c r="M43" s="12">
        <f t="shared" ref="M43" si="26">C43+E43+G43+I43+K43</f>
        <v>499012952.99999994</v>
      </c>
      <c r="N43" s="18">
        <f>L43+M43</f>
        <v>689839841</v>
      </c>
      <c r="P43" s="4" t="s">
        <v>16</v>
      </c>
      <c r="Q43" s="2">
        <v>40414</v>
      </c>
      <c r="R43" s="2">
        <v>71316</v>
      </c>
      <c r="S43" s="2">
        <v>5321</v>
      </c>
      <c r="T43" s="2">
        <v>842</v>
      </c>
      <c r="U43" s="2">
        <v>1872</v>
      </c>
      <c r="V43" s="2">
        <v>3870</v>
      </c>
      <c r="W43" s="2">
        <v>30387</v>
      </c>
      <c r="X43" s="2">
        <v>5270</v>
      </c>
      <c r="Y43" s="2">
        <v>14659</v>
      </c>
      <c r="Z43" s="2">
        <v>0</v>
      </c>
      <c r="AA43" s="1">
        <f t="shared" ref="AA43" si="27">Q43+S43+U43+W43+Y43</f>
        <v>92653</v>
      </c>
      <c r="AB43" s="12">
        <f t="shared" ref="AB43" si="28">R43+T43+V43+X43+Z43</f>
        <v>81298</v>
      </c>
      <c r="AC43" s="18">
        <f>AA43+AB43</f>
        <v>173951</v>
      </c>
      <c r="AE43" s="4" t="s">
        <v>16</v>
      </c>
      <c r="AF43" s="2">
        <f t="shared" ref="AF43:AO43" si="29">IFERROR(B43/Q43, "N.A.")</f>
        <v>2924.1710298411449</v>
      </c>
      <c r="AG43" s="2">
        <f t="shared" si="29"/>
        <v>5724.1574261035385</v>
      </c>
      <c r="AH43" s="2">
        <f t="shared" si="29"/>
        <v>2445.986656643488</v>
      </c>
      <c r="AI43" s="2">
        <f t="shared" si="29"/>
        <v>5827.6840855106884</v>
      </c>
      <c r="AJ43" s="2">
        <f t="shared" si="29"/>
        <v>4512.1346153846152</v>
      </c>
      <c r="AK43" s="2">
        <f t="shared" si="29"/>
        <v>17856.88682170543</v>
      </c>
      <c r="AL43" s="2">
        <f t="shared" si="29"/>
        <v>1684.523941159048</v>
      </c>
      <c r="AM43" s="2">
        <f t="shared" si="29"/>
        <v>3183.2789373814048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2059.5867160264647</v>
      </c>
      <c r="AQ43" s="16">
        <f t="shared" ref="AQ43" si="31">IFERROR(M43/AB43, "N.A.")</f>
        <v>6138.0716991807913</v>
      </c>
      <c r="AR43" s="13">
        <f t="shared" ref="AR43" si="32">IFERROR(N43/AC43, "N.A.")</f>
        <v>3965.7135687636173</v>
      </c>
    </row>
    <row r="44" spans="1:44" ht="15" customHeight="1" thickBot="1" x14ac:dyDescent="0.3">
      <c r="A44" s="5" t="s">
        <v>0</v>
      </c>
      <c r="B44" s="46">
        <f>B43+C43</f>
        <v>526401459</v>
      </c>
      <c r="C44" s="47"/>
      <c r="D44" s="46">
        <f>D43+E43</f>
        <v>17922005</v>
      </c>
      <c r="E44" s="47"/>
      <c r="F44" s="46">
        <f>F43+G43</f>
        <v>77552868.000000015</v>
      </c>
      <c r="G44" s="47"/>
      <c r="H44" s="46">
        <f>H43+I43</f>
        <v>67963509</v>
      </c>
      <c r="I44" s="47"/>
      <c r="J44" s="46">
        <f>J43+K43</f>
        <v>0</v>
      </c>
      <c r="K44" s="47"/>
      <c r="L44" s="46">
        <f>L43+M43</f>
        <v>689839841</v>
      </c>
      <c r="M44" s="50"/>
      <c r="N44" s="19">
        <f>B44+D44+F44+H44+J44</f>
        <v>689839841</v>
      </c>
      <c r="P44" s="5" t="s">
        <v>0</v>
      </c>
      <c r="Q44" s="46">
        <f>Q43+R43</f>
        <v>111730</v>
      </c>
      <c r="R44" s="47"/>
      <c r="S44" s="46">
        <f>S43+T43</f>
        <v>6163</v>
      </c>
      <c r="T44" s="47"/>
      <c r="U44" s="46">
        <f>U43+V43</f>
        <v>5742</v>
      </c>
      <c r="V44" s="47"/>
      <c r="W44" s="46">
        <f>W43+X43</f>
        <v>35657</v>
      </c>
      <c r="X44" s="47"/>
      <c r="Y44" s="46">
        <f>Y43+Z43</f>
        <v>14659</v>
      </c>
      <c r="Z44" s="47"/>
      <c r="AA44" s="46">
        <f>AA43+AB43</f>
        <v>173951</v>
      </c>
      <c r="AB44" s="50"/>
      <c r="AC44" s="19">
        <f>Q44+S44+U44+W44+Y44</f>
        <v>173951</v>
      </c>
      <c r="AE44" s="5" t="s">
        <v>0</v>
      </c>
      <c r="AF44" s="48">
        <f>IFERROR(B44/Q44,"N.A.")</f>
        <v>4711.3707956681283</v>
      </c>
      <c r="AG44" s="49"/>
      <c r="AH44" s="48">
        <f>IFERROR(D44/S44,"N.A.")</f>
        <v>2908.0001622586401</v>
      </c>
      <c r="AI44" s="49"/>
      <c r="AJ44" s="48">
        <f>IFERROR(F44/U44,"N.A.")</f>
        <v>13506.246603970745</v>
      </c>
      <c r="AK44" s="49"/>
      <c r="AL44" s="48">
        <f>IFERROR(H44/W44,"N.A.")</f>
        <v>1906.0355329949239</v>
      </c>
      <c r="AM44" s="49"/>
      <c r="AN44" s="48">
        <f>IFERROR(J44/Y44,"N.A.")</f>
        <v>0</v>
      </c>
      <c r="AO44" s="49"/>
      <c r="AP44" s="48">
        <f>IFERROR(L44/AA44,"N.A.")</f>
        <v>3965.7135687636173</v>
      </c>
      <c r="AQ44" s="49"/>
      <c r="AR44" s="17">
        <f>IFERROR(N44/AC44, "N.A.")</f>
        <v>3965.7135687636173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1713550</v>
      </c>
      <c r="C15" s="2"/>
      <c r="D15" s="2">
        <v>713370</v>
      </c>
      <c r="E15" s="2"/>
      <c r="F15" s="2">
        <v>1818900</v>
      </c>
      <c r="G15" s="2"/>
      <c r="H15" s="2">
        <v>2340282.9999999995</v>
      </c>
      <c r="I15" s="2"/>
      <c r="J15" s="2">
        <v>0</v>
      </c>
      <c r="K15" s="2"/>
      <c r="L15" s="1">
        <f t="shared" ref="L15:M18" si="0">B15+D15+F15+H15+J15</f>
        <v>6586103</v>
      </c>
      <c r="M15" s="12">
        <f t="shared" si="0"/>
        <v>0</v>
      </c>
      <c r="N15" s="13">
        <f>L15+M15</f>
        <v>6586103</v>
      </c>
      <c r="P15" s="3" t="s">
        <v>12</v>
      </c>
      <c r="Q15" s="2">
        <v>560</v>
      </c>
      <c r="R15" s="2">
        <v>0</v>
      </c>
      <c r="S15" s="2">
        <v>245</v>
      </c>
      <c r="T15" s="2">
        <v>0</v>
      </c>
      <c r="U15" s="2">
        <v>141</v>
      </c>
      <c r="V15" s="2">
        <v>0</v>
      </c>
      <c r="W15" s="2">
        <v>2047</v>
      </c>
      <c r="X15" s="2">
        <v>0</v>
      </c>
      <c r="Y15" s="2">
        <v>176</v>
      </c>
      <c r="Z15" s="2">
        <v>0</v>
      </c>
      <c r="AA15" s="1">
        <f t="shared" ref="AA15:AB18" si="1">Q15+S15+U15+W15+Y15</f>
        <v>3169</v>
      </c>
      <c r="AB15" s="12">
        <f t="shared" si="1"/>
        <v>0</v>
      </c>
      <c r="AC15" s="13">
        <f>AA15+AB15</f>
        <v>3169</v>
      </c>
      <c r="AE15" s="3" t="s">
        <v>12</v>
      </c>
      <c r="AF15" s="2">
        <f t="shared" ref="AF15:AR18" si="2">IFERROR(B15/Q15, "N.A.")</f>
        <v>3059.9107142857142</v>
      </c>
      <c r="AG15" s="2" t="str">
        <f t="shared" si="2"/>
        <v>N.A.</v>
      </c>
      <c r="AH15" s="2">
        <f t="shared" si="2"/>
        <v>2911.7142857142858</v>
      </c>
      <c r="AI15" s="2" t="str">
        <f t="shared" si="2"/>
        <v>N.A.</v>
      </c>
      <c r="AJ15" s="2">
        <f t="shared" si="2"/>
        <v>12900</v>
      </c>
      <c r="AK15" s="2" t="str">
        <f t="shared" si="2"/>
        <v>N.A.</v>
      </c>
      <c r="AL15" s="2">
        <f t="shared" si="2"/>
        <v>1143.2745481191987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2078.2906279583467</v>
      </c>
      <c r="AQ15" s="16" t="str">
        <f t="shared" si="2"/>
        <v>N.A.</v>
      </c>
      <c r="AR15" s="13">
        <f t="shared" si="2"/>
        <v>2078.2906279583467</v>
      </c>
    </row>
    <row r="16" spans="1:44" ht="15" customHeight="1" thickBot="1" x14ac:dyDescent="0.3">
      <c r="A16" s="3" t="s">
        <v>13</v>
      </c>
      <c r="B16" s="2">
        <v>449100.00000000006</v>
      </c>
      <c r="C16" s="2"/>
      <c r="D16" s="2">
        <v>53320</v>
      </c>
      <c r="E16" s="2"/>
      <c r="F16" s="2"/>
      <c r="G16" s="2"/>
      <c r="H16" s="2"/>
      <c r="I16" s="2"/>
      <c r="J16" s="2"/>
      <c r="K16" s="2"/>
      <c r="L16" s="1">
        <f t="shared" si="0"/>
        <v>502420.00000000006</v>
      </c>
      <c r="M16" s="12">
        <f t="shared" si="0"/>
        <v>0</v>
      </c>
      <c r="N16" s="13">
        <f>L16+M16</f>
        <v>502420.00000000006</v>
      </c>
      <c r="P16" s="3" t="s">
        <v>13</v>
      </c>
      <c r="Q16" s="2">
        <v>435</v>
      </c>
      <c r="R16" s="2">
        <v>0</v>
      </c>
      <c r="S16" s="2">
        <v>62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497</v>
      </c>
      <c r="AB16" s="12">
        <f t="shared" si="1"/>
        <v>0</v>
      </c>
      <c r="AC16" s="13">
        <f>AA16+AB16</f>
        <v>497</v>
      </c>
      <c r="AE16" s="3" t="s">
        <v>13</v>
      </c>
      <c r="AF16" s="2">
        <f t="shared" si="2"/>
        <v>1032.4137931034484</v>
      </c>
      <c r="AG16" s="2" t="str">
        <f t="shared" si="2"/>
        <v>N.A.</v>
      </c>
      <c r="AH16" s="2">
        <f t="shared" si="2"/>
        <v>860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1010.9054325955735</v>
      </c>
      <c r="AQ16" s="16" t="str">
        <f t="shared" si="2"/>
        <v>N.A.</v>
      </c>
      <c r="AR16" s="13">
        <f t="shared" si="2"/>
        <v>1010.9054325955735</v>
      </c>
    </row>
    <row r="17" spans="1:44" ht="15" customHeight="1" thickBot="1" x14ac:dyDescent="0.3">
      <c r="A17" s="3" t="s">
        <v>14</v>
      </c>
      <c r="B17" s="2">
        <v>5093454.9999999991</v>
      </c>
      <c r="C17" s="2">
        <v>25010424</v>
      </c>
      <c r="D17" s="2">
        <v>226610</v>
      </c>
      <c r="E17" s="2"/>
      <c r="F17" s="2"/>
      <c r="G17" s="2">
        <v>3609600.0000000005</v>
      </c>
      <c r="H17" s="2"/>
      <c r="I17" s="2">
        <v>570400</v>
      </c>
      <c r="J17" s="2">
        <v>0</v>
      </c>
      <c r="K17" s="2"/>
      <c r="L17" s="1">
        <f t="shared" si="0"/>
        <v>5320064.9999999991</v>
      </c>
      <c r="M17" s="12">
        <f t="shared" si="0"/>
        <v>29190424</v>
      </c>
      <c r="N17" s="13">
        <f>L17+M17</f>
        <v>34510489</v>
      </c>
      <c r="P17" s="3" t="s">
        <v>14</v>
      </c>
      <c r="Q17" s="2">
        <v>2313</v>
      </c>
      <c r="R17" s="2">
        <v>4614</v>
      </c>
      <c r="S17" s="2">
        <v>62</v>
      </c>
      <c r="T17" s="2">
        <v>0</v>
      </c>
      <c r="U17" s="2">
        <v>0</v>
      </c>
      <c r="V17" s="2">
        <v>423</v>
      </c>
      <c r="W17" s="2">
        <v>0</v>
      </c>
      <c r="X17" s="2">
        <v>542</v>
      </c>
      <c r="Y17" s="2">
        <v>700</v>
      </c>
      <c r="Z17" s="2">
        <v>0</v>
      </c>
      <c r="AA17" s="1">
        <f t="shared" si="1"/>
        <v>3075</v>
      </c>
      <c r="AB17" s="12">
        <f t="shared" si="1"/>
        <v>5579</v>
      </c>
      <c r="AC17" s="13">
        <f>AA17+AB17</f>
        <v>8654</v>
      </c>
      <c r="AE17" s="3" t="s">
        <v>14</v>
      </c>
      <c r="AF17" s="2">
        <f t="shared" si="2"/>
        <v>2202.0990056204059</v>
      </c>
      <c r="AG17" s="2">
        <f t="shared" si="2"/>
        <v>5420.551365409623</v>
      </c>
      <c r="AH17" s="2">
        <f t="shared" si="2"/>
        <v>3655</v>
      </c>
      <c r="AI17" s="2" t="str">
        <f t="shared" si="2"/>
        <v>N.A.</v>
      </c>
      <c r="AJ17" s="2" t="str">
        <f t="shared" si="2"/>
        <v>N.A.</v>
      </c>
      <c r="AK17" s="2">
        <f t="shared" si="2"/>
        <v>8533.3333333333339</v>
      </c>
      <c r="AL17" s="2" t="str">
        <f t="shared" si="2"/>
        <v>N.A.</v>
      </c>
      <c r="AM17" s="2">
        <f t="shared" si="2"/>
        <v>1052.3985239852398</v>
      </c>
      <c r="AN17" s="2">
        <f t="shared" si="2"/>
        <v>0</v>
      </c>
      <c r="AO17" s="2" t="str">
        <f t="shared" si="2"/>
        <v>N.A.</v>
      </c>
      <c r="AP17" s="15">
        <f t="shared" si="2"/>
        <v>1730.1024390243899</v>
      </c>
      <c r="AQ17" s="16">
        <f t="shared" si="2"/>
        <v>5232.1964509768777</v>
      </c>
      <c r="AR17" s="13">
        <f t="shared" si="2"/>
        <v>3987.8078345273861</v>
      </c>
    </row>
    <row r="18" spans="1:44" ht="15" customHeight="1" thickBot="1" x14ac:dyDescent="0.3">
      <c r="A18" s="3" t="s">
        <v>15</v>
      </c>
      <c r="B18" s="2"/>
      <c r="C18" s="2">
        <v>587380</v>
      </c>
      <c r="D18" s="2"/>
      <c r="E18" s="2"/>
      <c r="F18" s="2"/>
      <c r="G18" s="2">
        <v>0</v>
      </c>
      <c r="H18" s="2">
        <v>266892</v>
      </c>
      <c r="I18" s="2"/>
      <c r="J18" s="2">
        <v>0</v>
      </c>
      <c r="K18" s="2"/>
      <c r="L18" s="1">
        <f t="shared" si="0"/>
        <v>266892</v>
      </c>
      <c r="M18" s="12">
        <f t="shared" si="0"/>
        <v>587380</v>
      </c>
      <c r="N18" s="13">
        <f>L18+M18</f>
        <v>854272</v>
      </c>
      <c r="P18" s="3" t="s">
        <v>15</v>
      </c>
      <c r="Q18" s="2">
        <v>0</v>
      </c>
      <c r="R18" s="2">
        <v>207</v>
      </c>
      <c r="S18" s="2">
        <v>0</v>
      </c>
      <c r="T18" s="2">
        <v>0</v>
      </c>
      <c r="U18" s="2">
        <v>0</v>
      </c>
      <c r="V18" s="2">
        <v>209</v>
      </c>
      <c r="W18" s="2">
        <v>4206</v>
      </c>
      <c r="X18" s="2">
        <v>0</v>
      </c>
      <c r="Y18" s="2">
        <v>2022</v>
      </c>
      <c r="Z18" s="2">
        <v>0</v>
      </c>
      <c r="AA18" s="1">
        <f t="shared" si="1"/>
        <v>6228</v>
      </c>
      <c r="AB18" s="12">
        <f t="shared" si="1"/>
        <v>416</v>
      </c>
      <c r="AC18" s="18">
        <f>AA18+AB18</f>
        <v>6644</v>
      </c>
      <c r="AE18" s="3" t="s">
        <v>15</v>
      </c>
      <c r="AF18" s="2" t="str">
        <f t="shared" si="2"/>
        <v>N.A.</v>
      </c>
      <c r="AG18" s="2">
        <f t="shared" si="2"/>
        <v>2837.5845410628021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63.455064194008557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42.853564547206169</v>
      </c>
      <c r="AQ18" s="16">
        <f t="shared" si="2"/>
        <v>1411.9711538461538</v>
      </c>
      <c r="AR18" s="13">
        <f t="shared" si="2"/>
        <v>128.57796508127635</v>
      </c>
    </row>
    <row r="19" spans="1:44" ht="15" customHeight="1" thickBot="1" x14ac:dyDescent="0.3">
      <c r="A19" s="4" t="s">
        <v>16</v>
      </c>
      <c r="B19" s="2">
        <v>7256105</v>
      </c>
      <c r="C19" s="2">
        <v>25597803.999999996</v>
      </c>
      <c r="D19" s="2">
        <v>993300</v>
      </c>
      <c r="E19" s="2"/>
      <c r="F19" s="2">
        <v>1818900</v>
      </c>
      <c r="G19" s="2">
        <v>3609600</v>
      </c>
      <c r="H19" s="2">
        <v>2607174.9999999995</v>
      </c>
      <c r="I19" s="2">
        <v>570400</v>
      </c>
      <c r="J19" s="2">
        <v>0</v>
      </c>
      <c r="K19" s="2"/>
      <c r="L19" s="1">
        <f t="shared" ref="L19" si="3">B19+D19+F19+H19+J19</f>
        <v>12675480</v>
      </c>
      <c r="M19" s="12">
        <f t="shared" ref="M19" si="4">C19+E19+G19+I19+K19</f>
        <v>29777803.999999996</v>
      </c>
      <c r="N19" s="18">
        <f>L19+M19</f>
        <v>42453284</v>
      </c>
      <c r="P19" s="4" t="s">
        <v>16</v>
      </c>
      <c r="Q19" s="2">
        <v>3308</v>
      </c>
      <c r="R19" s="2">
        <v>4821</v>
      </c>
      <c r="S19" s="2">
        <v>369</v>
      </c>
      <c r="T19" s="2">
        <v>0</v>
      </c>
      <c r="U19" s="2">
        <v>141</v>
      </c>
      <c r="V19" s="2">
        <v>632</v>
      </c>
      <c r="W19" s="2">
        <v>6253</v>
      </c>
      <c r="X19" s="2">
        <v>542</v>
      </c>
      <c r="Y19" s="2">
        <v>2898</v>
      </c>
      <c r="Z19" s="2">
        <v>0</v>
      </c>
      <c r="AA19" s="1">
        <f t="shared" ref="AA19" si="5">Q19+S19+U19+W19+Y19</f>
        <v>12969</v>
      </c>
      <c r="AB19" s="12">
        <f t="shared" ref="AB19" si="6">R19+T19+V19+X19+Z19</f>
        <v>5995</v>
      </c>
      <c r="AC19" s="13">
        <f>AA19+AB19</f>
        <v>18964</v>
      </c>
      <c r="AE19" s="4" t="s">
        <v>16</v>
      </c>
      <c r="AF19" s="2">
        <f t="shared" ref="AF19:AO19" si="7">IFERROR(B19/Q19, "N.A.")</f>
        <v>2193.5021160822248</v>
      </c>
      <c r="AG19" s="2">
        <f t="shared" si="7"/>
        <v>5309.646131507985</v>
      </c>
      <c r="AH19" s="2">
        <f t="shared" si="7"/>
        <v>2691.8699186991871</v>
      </c>
      <c r="AI19" s="2" t="str">
        <f t="shared" si="7"/>
        <v>N.A.</v>
      </c>
      <c r="AJ19" s="2">
        <f t="shared" si="7"/>
        <v>12900</v>
      </c>
      <c r="AK19" s="2">
        <f t="shared" si="7"/>
        <v>5711.3924050632913</v>
      </c>
      <c r="AL19" s="2">
        <f t="shared" si="7"/>
        <v>416.94786502478803</v>
      </c>
      <c r="AM19" s="2">
        <f t="shared" si="7"/>
        <v>1052.3985239852398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977.36756881795054</v>
      </c>
      <c r="AQ19" s="16">
        <f t="shared" ref="AQ19" si="9">IFERROR(M19/AB19, "N.A.")</f>
        <v>4967.1065888240191</v>
      </c>
      <c r="AR19" s="13">
        <f t="shared" ref="AR19" si="10">IFERROR(N19/AC19, "N.A.")</f>
        <v>2238.6249736342543</v>
      </c>
    </row>
    <row r="20" spans="1:44" ht="15" customHeight="1" thickBot="1" x14ac:dyDescent="0.3">
      <c r="A20" s="5" t="s">
        <v>0</v>
      </c>
      <c r="B20" s="46">
        <f>B19+C19</f>
        <v>32853908.999999996</v>
      </c>
      <c r="C20" s="47"/>
      <c r="D20" s="46">
        <f>D19+E19</f>
        <v>993300</v>
      </c>
      <c r="E20" s="47"/>
      <c r="F20" s="46">
        <f>F19+G19</f>
        <v>5428500</v>
      </c>
      <c r="G20" s="47"/>
      <c r="H20" s="46">
        <f>H19+I19</f>
        <v>3177574.9999999995</v>
      </c>
      <c r="I20" s="47"/>
      <c r="J20" s="46">
        <f>J19+K19</f>
        <v>0</v>
      </c>
      <c r="K20" s="47"/>
      <c r="L20" s="46">
        <f>L19+M19</f>
        <v>42453284</v>
      </c>
      <c r="M20" s="50"/>
      <c r="N20" s="19">
        <f>B20+D20+F20+H20+J20</f>
        <v>42453284</v>
      </c>
      <c r="P20" s="5" t="s">
        <v>0</v>
      </c>
      <c r="Q20" s="46">
        <f>Q19+R19</f>
        <v>8129</v>
      </c>
      <c r="R20" s="47"/>
      <c r="S20" s="46">
        <f>S19+T19</f>
        <v>369</v>
      </c>
      <c r="T20" s="47"/>
      <c r="U20" s="46">
        <f>U19+V19</f>
        <v>773</v>
      </c>
      <c r="V20" s="47"/>
      <c r="W20" s="46">
        <f>W19+X19</f>
        <v>6795</v>
      </c>
      <c r="X20" s="47"/>
      <c r="Y20" s="46">
        <f>Y19+Z19</f>
        <v>2898</v>
      </c>
      <c r="Z20" s="47"/>
      <c r="AA20" s="46">
        <f>AA19+AB19</f>
        <v>18964</v>
      </c>
      <c r="AB20" s="47"/>
      <c r="AC20" s="20">
        <f>Q20+S20+U20+W20+Y20</f>
        <v>18964</v>
      </c>
      <c r="AE20" s="5" t="s">
        <v>0</v>
      </c>
      <c r="AF20" s="48">
        <f>IFERROR(B20/Q20,"N.A.")</f>
        <v>4041.5683355886326</v>
      </c>
      <c r="AG20" s="49"/>
      <c r="AH20" s="48">
        <f>IFERROR(D20/S20,"N.A.")</f>
        <v>2691.8699186991871</v>
      </c>
      <c r="AI20" s="49"/>
      <c r="AJ20" s="48">
        <f>IFERROR(F20/U20,"N.A.")</f>
        <v>7022.6390685640363</v>
      </c>
      <c r="AK20" s="49"/>
      <c r="AL20" s="48">
        <f>IFERROR(H20/W20,"N.A.")</f>
        <v>467.63428991905806</v>
      </c>
      <c r="AM20" s="49"/>
      <c r="AN20" s="48">
        <f>IFERROR(J20/Y20,"N.A.")</f>
        <v>0</v>
      </c>
      <c r="AO20" s="49"/>
      <c r="AP20" s="48">
        <f>IFERROR(L20/AA20,"N.A.")</f>
        <v>2238.6249736342543</v>
      </c>
      <c r="AQ20" s="49"/>
      <c r="AR20" s="17">
        <f>IFERROR(N20/AC20, "N.A.")</f>
        <v>2238.6249736342543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1713550</v>
      </c>
      <c r="C27" s="2"/>
      <c r="D27" s="2">
        <v>453220</v>
      </c>
      <c r="E27" s="2"/>
      <c r="F27" s="2">
        <v>1818900</v>
      </c>
      <c r="G27" s="2"/>
      <c r="H27" s="2">
        <v>1044254.9999999999</v>
      </c>
      <c r="I27" s="2"/>
      <c r="J27" s="2"/>
      <c r="K27" s="2"/>
      <c r="L27" s="1">
        <f t="shared" ref="L27:M30" si="11">B27+D27+F27+H27+J27</f>
        <v>5029925</v>
      </c>
      <c r="M27" s="12">
        <f t="shared" si="11"/>
        <v>0</v>
      </c>
      <c r="N27" s="13">
        <f>L27+M27</f>
        <v>5029925</v>
      </c>
      <c r="P27" s="3" t="s">
        <v>12</v>
      </c>
      <c r="Q27" s="2">
        <v>560</v>
      </c>
      <c r="R27" s="2">
        <v>0</v>
      </c>
      <c r="S27" s="2">
        <v>124</v>
      </c>
      <c r="T27" s="2">
        <v>0</v>
      </c>
      <c r="U27" s="2">
        <v>141</v>
      </c>
      <c r="V27" s="2">
        <v>0</v>
      </c>
      <c r="W27" s="2">
        <v>538</v>
      </c>
      <c r="X27" s="2">
        <v>0</v>
      </c>
      <c r="Y27" s="2">
        <v>0</v>
      </c>
      <c r="Z27" s="2">
        <v>0</v>
      </c>
      <c r="AA27" s="1">
        <f t="shared" ref="AA27:AB30" si="12">Q27+S27+U27+W27+Y27</f>
        <v>1363</v>
      </c>
      <c r="AB27" s="12">
        <f t="shared" si="12"/>
        <v>0</v>
      </c>
      <c r="AC27" s="13">
        <f>AA27+AB27</f>
        <v>1363</v>
      </c>
      <c r="AE27" s="3" t="s">
        <v>12</v>
      </c>
      <c r="AF27" s="2">
        <f t="shared" ref="AF27:AR30" si="13">IFERROR(B27/Q27, "N.A.")</f>
        <v>3059.9107142857142</v>
      </c>
      <c r="AG27" s="2" t="str">
        <f t="shared" si="13"/>
        <v>N.A.</v>
      </c>
      <c r="AH27" s="2">
        <f t="shared" si="13"/>
        <v>3655</v>
      </c>
      <c r="AI27" s="2" t="str">
        <f t="shared" si="13"/>
        <v>N.A.</v>
      </c>
      <c r="AJ27" s="2">
        <f t="shared" si="13"/>
        <v>12900</v>
      </c>
      <c r="AK27" s="2" t="str">
        <f t="shared" si="13"/>
        <v>N.A.</v>
      </c>
      <c r="AL27" s="2">
        <f t="shared" si="13"/>
        <v>1940.9944237918214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3690.3338224504769</v>
      </c>
      <c r="AQ27" s="16" t="str">
        <f t="shared" si="13"/>
        <v>N.A.</v>
      </c>
      <c r="AR27" s="13">
        <f t="shared" si="13"/>
        <v>3690.3338224504769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3775770.0000000005</v>
      </c>
      <c r="C29" s="2">
        <v>9723744.0000000019</v>
      </c>
      <c r="D29" s="2">
        <v>226610</v>
      </c>
      <c r="E29" s="2"/>
      <c r="F29" s="2"/>
      <c r="G29" s="2">
        <v>2904600</v>
      </c>
      <c r="H29" s="2"/>
      <c r="I29" s="2">
        <v>31680</v>
      </c>
      <c r="J29" s="2">
        <v>0</v>
      </c>
      <c r="K29" s="2"/>
      <c r="L29" s="1">
        <f t="shared" si="11"/>
        <v>4002380.0000000005</v>
      </c>
      <c r="M29" s="12">
        <f t="shared" si="11"/>
        <v>12660024.000000002</v>
      </c>
      <c r="N29" s="13">
        <f>L29+M29</f>
        <v>16662404.000000002</v>
      </c>
      <c r="P29" s="3" t="s">
        <v>14</v>
      </c>
      <c r="Q29" s="2">
        <v>1538</v>
      </c>
      <c r="R29" s="2">
        <v>2117</v>
      </c>
      <c r="S29" s="2">
        <v>62</v>
      </c>
      <c r="T29" s="2">
        <v>0</v>
      </c>
      <c r="U29" s="2">
        <v>0</v>
      </c>
      <c r="V29" s="2">
        <v>282</v>
      </c>
      <c r="W29" s="2">
        <v>0</v>
      </c>
      <c r="X29" s="2">
        <v>88</v>
      </c>
      <c r="Y29" s="2">
        <v>288</v>
      </c>
      <c r="Z29" s="2">
        <v>0</v>
      </c>
      <c r="AA29" s="1">
        <f t="shared" si="12"/>
        <v>1888</v>
      </c>
      <c r="AB29" s="12">
        <f t="shared" si="12"/>
        <v>2487</v>
      </c>
      <c r="AC29" s="13">
        <f>AA29+AB29</f>
        <v>4375</v>
      </c>
      <c r="AE29" s="3" t="s">
        <v>14</v>
      </c>
      <c r="AF29" s="2">
        <f t="shared" si="13"/>
        <v>2454.9869960988299</v>
      </c>
      <c r="AG29" s="2">
        <f t="shared" si="13"/>
        <v>4593.1714690599911</v>
      </c>
      <c r="AH29" s="2">
        <f t="shared" si="13"/>
        <v>3655</v>
      </c>
      <c r="AI29" s="2" t="str">
        <f t="shared" si="13"/>
        <v>N.A.</v>
      </c>
      <c r="AJ29" s="2" t="str">
        <f t="shared" si="13"/>
        <v>N.A.</v>
      </c>
      <c r="AK29" s="2">
        <f t="shared" si="13"/>
        <v>10300</v>
      </c>
      <c r="AL29" s="2" t="str">
        <f t="shared" si="13"/>
        <v>N.A.</v>
      </c>
      <c r="AM29" s="2">
        <f t="shared" si="13"/>
        <v>360</v>
      </c>
      <c r="AN29" s="2">
        <f t="shared" si="13"/>
        <v>0</v>
      </c>
      <c r="AO29" s="2" t="str">
        <f t="shared" si="13"/>
        <v>N.A.</v>
      </c>
      <c r="AP29" s="15">
        <f t="shared" si="13"/>
        <v>2119.9046610169494</v>
      </c>
      <c r="AQ29" s="16">
        <f t="shared" si="13"/>
        <v>5090.4800965018103</v>
      </c>
      <c r="AR29" s="13">
        <f t="shared" si="13"/>
        <v>3808.5494857142862</v>
      </c>
    </row>
    <row r="30" spans="1:44" ht="15" customHeight="1" thickBot="1" x14ac:dyDescent="0.3">
      <c r="A30" s="3" t="s">
        <v>15</v>
      </c>
      <c r="B30" s="2"/>
      <c r="C30" s="2">
        <v>427420</v>
      </c>
      <c r="D30" s="2"/>
      <c r="E30" s="2"/>
      <c r="F30" s="2"/>
      <c r="G30" s="2">
        <v>0</v>
      </c>
      <c r="H30" s="2">
        <v>266892</v>
      </c>
      <c r="I30" s="2"/>
      <c r="J30" s="2">
        <v>0</v>
      </c>
      <c r="K30" s="2"/>
      <c r="L30" s="1">
        <f t="shared" si="11"/>
        <v>266892</v>
      </c>
      <c r="M30" s="12">
        <f t="shared" si="11"/>
        <v>427420</v>
      </c>
      <c r="N30" s="13">
        <f>L30+M30</f>
        <v>694312</v>
      </c>
      <c r="P30" s="3" t="s">
        <v>15</v>
      </c>
      <c r="Q30" s="2">
        <v>0</v>
      </c>
      <c r="R30" s="2">
        <v>145</v>
      </c>
      <c r="S30" s="2">
        <v>0</v>
      </c>
      <c r="T30" s="2">
        <v>0</v>
      </c>
      <c r="U30" s="2">
        <v>0</v>
      </c>
      <c r="V30" s="2">
        <v>209</v>
      </c>
      <c r="W30" s="2">
        <v>4206</v>
      </c>
      <c r="X30" s="2">
        <v>0</v>
      </c>
      <c r="Y30" s="2">
        <v>1531</v>
      </c>
      <c r="Z30" s="2">
        <v>0</v>
      </c>
      <c r="AA30" s="1">
        <f t="shared" si="12"/>
        <v>5737</v>
      </c>
      <c r="AB30" s="12">
        <f t="shared" si="12"/>
        <v>354</v>
      </c>
      <c r="AC30" s="18">
        <f>AA30+AB30</f>
        <v>6091</v>
      </c>
      <c r="AE30" s="3" t="s">
        <v>15</v>
      </c>
      <c r="AF30" s="2" t="str">
        <f t="shared" si="13"/>
        <v>N.A.</v>
      </c>
      <c r="AG30" s="2">
        <f t="shared" si="13"/>
        <v>2947.7241379310344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0</v>
      </c>
      <c r="AL30" s="2">
        <f t="shared" si="13"/>
        <v>63.455064194008557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46.521178316193129</v>
      </c>
      <c r="AQ30" s="16">
        <f t="shared" si="13"/>
        <v>1207.4011299435028</v>
      </c>
      <c r="AR30" s="13">
        <f t="shared" si="13"/>
        <v>113.98982104744705</v>
      </c>
    </row>
    <row r="31" spans="1:44" ht="15" customHeight="1" thickBot="1" x14ac:dyDescent="0.3">
      <c r="A31" s="4" t="s">
        <v>16</v>
      </c>
      <c r="B31" s="2">
        <v>5489320</v>
      </c>
      <c r="C31" s="2">
        <v>10151163.999999998</v>
      </c>
      <c r="D31" s="2">
        <v>679830</v>
      </c>
      <c r="E31" s="2"/>
      <c r="F31" s="2">
        <v>1818900</v>
      </c>
      <c r="G31" s="2">
        <v>2904600.0000000005</v>
      </c>
      <c r="H31" s="2">
        <v>1311147</v>
      </c>
      <c r="I31" s="2">
        <v>31680</v>
      </c>
      <c r="J31" s="2">
        <v>0</v>
      </c>
      <c r="K31" s="2"/>
      <c r="L31" s="1">
        <f t="shared" ref="L31" si="14">B31+D31+F31+H31+J31</f>
        <v>9299197</v>
      </c>
      <c r="M31" s="12">
        <f t="shared" ref="M31" si="15">C31+E31+G31+I31+K31</f>
        <v>13087443.999999998</v>
      </c>
      <c r="N31" s="18">
        <f>L31+M31</f>
        <v>22386641</v>
      </c>
      <c r="P31" s="4" t="s">
        <v>16</v>
      </c>
      <c r="Q31" s="2">
        <v>2098</v>
      </c>
      <c r="R31" s="2">
        <v>2262</v>
      </c>
      <c r="S31" s="2">
        <v>186</v>
      </c>
      <c r="T31" s="2">
        <v>0</v>
      </c>
      <c r="U31" s="2">
        <v>141</v>
      </c>
      <c r="V31" s="2">
        <v>491</v>
      </c>
      <c r="W31" s="2">
        <v>4744</v>
      </c>
      <c r="X31" s="2">
        <v>88</v>
      </c>
      <c r="Y31" s="2">
        <v>1819</v>
      </c>
      <c r="Z31" s="2">
        <v>0</v>
      </c>
      <c r="AA31" s="1">
        <f t="shared" ref="AA31" si="16">Q31+S31+U31+W31+Y31</f>
        <v>8988</v>
      </c>
      <c r="AB31" s="12">
        <f t="shared" ref="AB31" si="17">R31+T31+V31+X31+Z31</f>
        <v>2841</v>
      </c>
      <c r="AC31" s="13">
        <f>AA31+AB31</f>
        <v>11829</v>
      </c>
      <c r="AE31" s="4" t="s">
        <v>16</v>
      </c>
      <c r="AF31" s="2">
        <f t="shared" ref="AF31:AO31" si="18">IFERROR(B31/Q31, "N.A.")</f>
        <v>2616.4537654909436</v>
      </c>
      <c r="AG31" s="2">
        <f t="shared" si="18"/>
        <v>4487.6940760389025</v>
      </c>
      <c r="AH31" s="2">
        <f t="shared" si="18"/>
        <v>3655</v>
      </c>
      <c r="AI31" s="2" t="str">
        <f t="shared" si="18"/>
        <v>N.A.</v>
      </c>
      <c r="AJ31" s="2">
        <f t="shared" si="18"/>
        <v>12900</v>
      </c>
      <c r="AK31" s="2">
        <f t="shared" si="18"/>
        <v>5915.6822810590638</v>
      </c>
      <c r="AL31" s="2">
        <f t="shared" si="18"/>
        <v>276.38005902192242</v>
      </c>
      <c r="AM31" s="2">
        <f t="shared" si="18"/>
        <v>360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1034.6236092567867</v>
      </c>
      <c r="AQ31" s="16">
        <f t="shared" ref="AQ31" si="20">IFERROR(M31/AB31, "N.A.")</f>
        <v>4606.632875747975</v>
      </c>
      <c r="AR31" s="13">
        <f t="shared" ref="AR31" si="21">IFERROR(N31/AC31, "N.A.")</f>
        <v>1892.5218530729562</v>
      </c>
    </row>
    <row r="32" spans="1:44" ht="15" customHeight="1" thickBot="1" x14ac:dyDescent="0.3">
      <c r="A32" s="5" t="s">
        <v>0</v>
      </c>
      <c r="B32" s="46">
        <f>B31+C31</f>
        <v>15640483.999999998</v>
      </c>
      <c r="C32" s="47"/>
      <c r="D32" s="46">
        <f>D31+E31</f>
        <v>679830</v>
      </c>
      <c r="E32" s="47"/>
      <c r="F32" s="46">
        <f>F31+G31</f>
        <v>4723500</v>
      </c>
      <c r="G32" s="47"/>
      <c r="H32" s="46">
        <f>H31+I31</f>
        <v>1342827</v>
      </c>
      <c r="I32" s="47"/>
      <c r="J32" s="46">
        <f>J31+K31</f>
        <v>0</v>
      </c>
      <c r="K32" s="47"/>
      <c r="L32" s="46">
        <f>L31+M31</f>
        <v>22386641</v>
      </c>
      <c r="M32" s="50"/>
      <c r="N32" s="19">
        <f>B32+D32+F32+H32+J32</f>
        <v>22386641</v>
      </c>
      <c r="P32" s="5" t="s">
        <v>0</v>
      </c>
      <c r="Q32" s="46">
        <f>Q31+R31</f>
        <v>4360</v>
      </c>
      <c r="R32" s="47"/>
      <c r="S32" s="46">
        <f>S31+T31</f>
        <v>186</v>
      </c>
      <c r="T32" s="47"/>
      <c r="U32" s="46">
        <f>U31+V31</f>
        <v>632</v>
      </c>
      <c r="V32" s="47"/>
      <c r="W32" s="46">
        <f>W31+X31</f>
        <v>4832</v>
      </c>
      <c r="X32" s="47"/>
      <c r="Y32" s="46">
        <f>Y31+Z31</f>
        <v>1819</v>
      </c>
      <c r="Z32" s="47"/>
      <c r="AA32" s="46">
        <f>AA31+AB31</f>
        <v>11829</v>
      </c>
      <c r="AB32" s="47"/>
      <c r="AC32" s="20">
        <f>Q32+S32+U32+W32+Y32</f>
        <v>11829</v>
      </c>
      <c r="AE32" s="5" t="s">
        <v>0</v>
      </c>
      <c r="AF32" s="48">
        <f>IFERROR(B32/Q32,"N.A.")</f>
        <v>3587.266972477064</v>
      </c>
      <c r="AG32" s="49"/>
      <c r="AH32" s="48">
        <f>IFERROR(D32/S32,"N.A.")</f>
        <v>3655</v>
      </c>
      <c r="AI32" s="49"/>
      <c r="AJ32" s="48">
        <f>IFERROR(F32/U32,"N.A.")</f>
        <v>7473.8924050632913</v>
      </c>
      <c r="AK32" s="49"/>
      <c r="AL32" s="48">
        <f>IFERROR(H32/W32,"N.A.")</f>
        <v>277.90293874172187</v>
      </c>
      <c r="AM32" s="49"/>
      <c r="AN32" s="48">
        <f>IFERROR(J32/Y32,"N.A.")</f>
        <v>0</v>
      </c>
      <c r="AO32" s="49"/>
      <c r="AP32" s="48">
        <f>IFERROR(L32/AA32,"N.A.")</f>
        <v>1892.5218530729562</v>
      </c>
      <c r="AQ32" s="49"/>
      <c r="AR32" s="17">
        <f>IFERROR(N32/AC32, "N.A.")</f>
        <v>1892.5218530729562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>
        <v>260150</v>
      </c>
      <c r="E39" s="2"/>
      <c r="F39" s="2"/>
      <c r="G39" s="2"/>
      <c r="H39" s="2">
        <v>1296028</v>
      </c>
      <c r="I39" s="2"/>
      <c r="J39" s="2">
        <v>0</v>
      </c>
      <c r="K39" s="2"/>
      <c r="L39" s="1">
        <f t="shared" ref="L39:M42" si="22">B39+D39+F39+H39+J39</f>
        <v>1556178</v>
      </c>
      <c r="M39" s="12">
        <f t="shared" si="22"/>
        <v>0</v>
      </c>
      <c r="N39" s="13">
        <f>L39+M39</f>
        <v>1556178</v>
      </c>
      <c r="P39" s="3" t="s">
        <v>12</v>
      </c>
      <c r="Q39" s="2">
        <v>0</v>
      </c>
      <c r="R39" s="2">
        <v>0</v>
      </c>
      <c r="S39" s="2">
        <v>121</v>
      </c>
      <c r="T39" s="2">
        <v>0</v>
      </c>
      <c r="U39" s="2">
        <v>0</v>
      </c>
      <c r="V39" s="2">
        <v>0</v>
      </c>
      <c r="W39" s="2">
        <v>1509</v>
      </c>
      <c r="X39" s="2">
        <v>0</v>
      </c>
      <c r="Y39" s="2">
        <v>176</v>
      </c>
      <c r="Z39" s="2">
        <v>0</v>
      </c>
      <c r="AA39" s="1">
        <f t="shared" ref="AA39:AB42" si="23">Q39+S39+U39+W39+Y39</f>
        <v>1806</v>
      </c>
      <c r="AB39" s="12">
        <f t="shared" si="23"/>
        <v>0</v>
      </c>
      <c r="AC39" s="13">
        <f>AA39+AB39</f>
        <v>1806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>
        <f t="shared" si="24"/>
        <v>2150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858.8654738237243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861.67109634551491</v>
      </c>
      <c r="AQ39" s="16" t="str">
        <f t="shared" si="24"/>
        <v>N.A.</v>
      </c>
      <c r="AR39" s="13">
        <f t="shared" si="24"/>
        <v>861.67109634551491</v>
      </c>
    </row>
    <row r="40" spans="1:44" ht="15" customHeight="1" thickBot="1" x14ac:dyDescent="0.3">
      <c r="A40" s="3" t="s">
        <v>13</v>
      </c>
      <c r="B40" s="2">
        <v>449100.00000000006</v>
      </c>
      <c r="C40" s="2"/>
      <c r="D40" s="2">
        <v>53320</v>
      </c>
      <c r="E40" s="2"/>
      <c r="F40" s="2"/>
      <c r="G40" s="2"/>
      <c r="H40" s="2"/>
      <c r="I40" s="2"/>
      <c r="J40" s="2"/>
      <c r="K40" s="2"/>
      <c r="L40" s="1">
        <f t="shared" si="22"/>
        <v>502420.00000000006</v>
      </c>
      <c r="M40" s="12">
        <f t="shared" si="22"/>
        <v>0</v>
      </c>
      <c r="N40" s="13">
        <f>L40+M40</f>
        <v>502420.00000000006</v>
      </c>
      <c r="P40" s="3" t="s">
        <v>13</v>
      </c>
      <c r="Q40" s="2">
        <v>435</v>
      </c>
      <c r="R40" s="2">
        <v>0</v>
      </c>
      <c r="S40" s="2">
        <v>62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497</v>
      </c>
      <c r="AB40" s="12">
        <f t="shared" si="23"/>
        <v>0</v>
      </c>
      <c r="AC40" s="13">
        <f>AA40+AB40</f>
        <v>497</v>
      </c>
      <c r="AE40" s="3" t="s">
        <v>13</v>
      </c>
      <c r="AF40" s="2">
        <f t="shared" si="24"/>
        <v>1032.4137931034484</v>
      </c>
      <c r="AG40" s="2" t="str">
        <f t="shared" si="24"/>
        <v>N.A.</v>
      </c>
      <c r="AH40" s="2">
        <f t="shared" si="24"/>
        <v>860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1010.9054325955735</v>
      </c>
      <c r="AQ40" s="16" t="str">
        <f t="shared" si="24"/>
        <v>N.A.</v>
      </c>
      <c r="AR40" s="13">
        <f t="shared" si="24"/>
        <v>1010.9054325955735</v>
      </c>
    </row>
    <row r="41" spans="1:44" ht="15" customHeight="1" thickBot="1" x14ac:dyDescent="0.3">
      <c r="A41" s="3" t="s">
        <v>14</v>
      </c>
      <c r="B41" s="2">
        <v>1317685</v>
      </c>
      <c r="C41" s="2">
        <v>15286680.000000004</v>
      </c>
      <c r="D41" s="2"/>
      <c r="E41" s="2"/>
      <c r="F41" s="2"/>
      <c r="G41" s="2">
        <v>705000</v>
      </c>
      <c r="H41" s="2"/>
      <c r="I41" s="2">
        <v>538720</v>
      </c>
      <c r="J41" s="2">
        <v>0</v>
      </c>
      <c r="K41" s="2"/>
      <c r="L41" s="1">
        <f t="shared" si="22"/>
        <v>1317685</v>
      </c>
      <c r="M41" s="12">
        <f t="shared" si="22"/>
        <v>16530400.000000004</v>
      </c>
      <c r="N41" s="13">
        <f>L41+M41</f>
        <v>17848085.000000004</v>
      </c>
      <c r="P41" s="3" t="s">
        <v>14</v>
      </c>
      <c r="Q41" s="2">
        <v>775</v>
      </c>
      <c r="R41" s="2">
        <v>2497</v>
      </c>
      <c r="S41" s="2">
        <v>0</v>
      </c>
      <c r="T41" s="2">
        <v>0</v>
      </c>
      <c r="U41" s="2">
        <v>0</v>
      </c>
      <c r="V41" s="2">
        <v>141</v>
      </c>
      <c r="W41" s="2">
        <v>0</v>
      </c>
      <c r="X41" s="2">
        <v>454</v>
      </c>
      <c r="Y41" s="2">
        <v>412</v>
      </c>
      <c r="Z41" s="2">
        <v>0</v>
      </c>
      <c r="AA41" s="1">
        <f t="shared" si="23"/>
        <v>1187</v>
      </c>
      <c r="AB41" s="12">
        <f t="shared" si="23"/>
        <v>3092</v>
      </c>
      <c r="AC41" s="13">
        <f>AA41+AB41</f>
        <v>4279</v>
      </c>
      <c r="AE41" s="3" t="s">
        <v>14</v>
      </c>
      <c r="AF41" s="2">
        <f t="shared" si="24"/>
        <v>1700.2387096774194</v>
      </c>
      <c r="AG41" s="2">
        <f t="shared" si="24"/>
        <v>6122.0184221065292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5000</v>
      </c>
      <c r="AL41" s="2" t="str">
        <f t="shared" si="24"/>
        <v>N.A.</v>
      </c>
      <c r="AM41" s="2">
        <f t="shared" si="24"/>
        <v>1186.6079295154184</v>
      </c>
      <c r="AN41" s="2">
        <f t="shared" si="24"/>
        <v>0</v>
      </c>
      <c r="AO41" s="2" t="str">
        <f t="shared" si="24"/>
        <v>N.A.</v>
      </c>
      <c r="AP41" s="15">
        <f t="shared" si="24"/>
        <v>1110.0968828980624</v>
      </c>
      <c r="AQ41" s="16">
        <f t="shared" si="24"/>
        <v>5346.1836998706349</v>
      </c>
      <c r="AR41" s="13">
        <f t="shared" si="24"/>
        <v>4171.0878709978979</v>
      </c>
    </row>
    <row r="42" spans="1:44" ht="15" customHeight="1" thickBot="1" x14ac:dyDescent="0.3">
      <c r="A42" s="3" t="s">
        <v>15</v>
      </c>
      <c r="B42" s="2"/>
      <c r="C42" s="2">
        <v>159960</v>
      </c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2">
        <f t="shared" si="22"/>
        <v>159960</v>
      </c>
      <c r="N42" s="13">
        <f>L42+M42</f>
        <v>159960</v>
      </c>
      <c r="P42" s="3" t="s">
        <v>15</v>
      </c>
      <c r="Q42" s="2">
        <v>0</v>
      </c>
      <c r="R42" s="2">
        <v>62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491</v>
      </c>
      <c r="Z42" s="2">
        <v>0</v>
      </c>
      <c r="AA42" s="1">
        <f t="shared" si="23"/>
        <v>491</v>
      </c>
      <c r="AB42" s="12">
        <f t="shared" si="23"/>
        <v>62</v>
      </c>
      <c r="AC42" s="13">
        <f>AA42+AB42</f>
        <v>553</v>
      </c>
      <c r="AE42" s="3" t="s">
        <v>15</v>
      </c>
      <c r="AF42" s="2" t="str">
        <f t="shared" si="24"/>
        <v>N.A.</v>
      </c>
      <c r="AG42" s="2">
        <f t="shared" si="24"/>
        <v>2580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>
        <f t="shared" si="24"/>
        <v>2580</v>
      </c>
      <c r="AR42" s="13">
        <f t="shared" si="24"/>
        <v>289.25858951175405</v>
      </c>
    </row>
    <row r="43" spans="1:44" ht="15" customHeight="1" thickBot="1" x14ac:dyDescent="0.3">
      <c r="A43" s="4" t="s">
        <v>16</v>
      </c>
      <c r="B43" s="2">
        <v>1766785</v>
      </c>
      <c r="C43" s="2">
        <v>15446640.000000002</v>
      </c>
      <c r="D43" s="2">
        <v>313470</v>
      </c>
      <c r="E43" s="2"/>
      <c r="F43" s="2"/>
      <c r="G43" s="2">
        <v>705000</v>
      </c>
      <c r="H43" s="2">
        <v>1296028</v>
      </c>
      <c r="I43" s="2">
        <v>538720</v>
      </c>
      <c r="J43" s="2">
        <v>0</v>
      </c>
      <c r="K43" s="2"/>
      <c r="L43" s="1">
        <f t="shared" ref="L43" si="25">B43+D43+F43+H43+J43</f>
        <v>3376283</v>
      </c>
      <c r="M43" s="12">
        <f t="shared" ref="M43" si="26">C43+E43+G43+I43+K43</f>
        <v>16690360.000000002</v>
      </c>
      <c r="N43" s="18">
        <f>L43+M43</f>
        <v>20066643</v>
      </c>
      <c r="P43" s="4" t="s">
        <v>16</v>
      </c>
      <c r="Q43" s="2">
        <v>1210</v>
      </c>
      <c r="R43" s="2">
        <v>2559</v>
      </c>
      <c r="S43" s="2">
        <v>183</v>
      </c>
      <c r="T43" s="2">
        <v>0</v>
      </c>
      <c r="U43" s="2">
        <v>0</v>
      </c>
      <c r="V43" s="2">
        <v>141</v>
      </c>
      <c r="W43" s="2">
        <v>1509</v>
      </c>
      <c r="X43" s="2">
        <v>454</v>
      </c>
      <c r="Y43" s="2">
        <v>1079</v>
      </c>
      <c r="Z43" s="2">
        <v>0</v>
      </c>
      <c r="AA43" s="1">
        <f t="shared" ref="AA43" si="27">Q43+S43+U43+W43+Y43</f>
        <v>3981</v>
      </c>
      <c r="AB43" s="12">
        <f t="shared" ref="AB43" si="28">R43+T43+V43+X43+Z43</f>
        <v>3154</v>
      </c>
      <c r="AC43" s="18">
        <f>AA43+AB43</f>
        <v>7135</v>
      </c>
      <c r="AE43" s="4" t="s">
        <v>16</v>
      </c>
      <c r="AF43" s="2">
        <f t="shared" ref="AF43:AO43" si="29">IFERROR(B43/Q43, "N.A.")</f>
        <v>1460.1528925619834</v>
      </c>
      <c r="AG43" s="2">
        <f t="shared" si="29"/>
        <v>6036.2016412661205</v>
      </c>
      <c r="AH43" s="2">
        <f t="shared" si="29"/>
        <v>1712.950819672131</v>
      </c>
      <c r="AI43" s="2" t="str">
        <f t="shared" si="29"/>
        <v>N.A.</v>
      </c>
      <c r="AJ43" s="2" t="str">
        <f t="shared" si="29"/>
        <v>N.A.</v>
      </c>
      <c r="AK43" s="2">
        <f t="shared" si="29"/>
        <v>5000</v>
      </c>
      <c r="AL43" s="2">
        <f t="shared" si="29"/>
        <v>858.8654738237243</v>
      </c>
      <c r="AM43" s="2">
        <f t="shared" si="29"/>
        <v>1186.6079295154184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848.09922130118059</v>
      </c>
      <c r="AQ43" s="16">
        <f t="shared" ref="AQ43" si="31">IFERROR(M43/AB43, "N.A.")</f>
        <v>5291.8072289156635</v>
      </c>
      <c r="AR43" s="13">
        <f t="shared" ref="AR43" si="32">IFERROR(N43/AC43, "N.A.")</f>
        <v>2812.4236860546603</v>
      </c>
    </row>
    <row r="44" spans="1:44" ht="15" customHeight="1" thickBot="1" x14ac:dyDescent="0.3">
      <c r="A44" s="5" t="s">
        <v>0</v>
      </c>
      <c r="B44" s="46">
        <f>B43+C43</f>
        <v>17213425</v>
      </c>
      <c r="C44" s="47"/>
      <c r="D44" s="46">
        <f>D43+E43</f>
        <v>313470</v>
      </c>
      <c r="E44" s="47"/>
      <c r="F44" s="46">
        <f>F43+G43</f>
        <v>705000</v>
      </c>
      <c r="G44" s="47"/>
      <c r="H44" s="46">
        <f>H43+I43</f>
        <v>1834748</v>
      </c>
      <c r="I44" s="47"/>
      <c r="J44" s="46">
        <f>J43+K43</f>
        <v>0</v>
      </c>
      <c r="K44" s="47"/>
      <c r="L44" s="46">
        <f>L43+M43</f>
        <v>20066643</v>
      </c>
      <c r="M44" s="50"/>
      <c r="N44" s="19">
        <f>B44+D44+F44+H44+J44</f>
        <v>20066643</v>
      </c>
      <c r="P44" s="5" t="s">
        <v>0</v>
      </c>
      <c r="Q44" s="46">
        <f>Q43+R43</f>
        <v>3769</v>
      </c>
      <c r="R44" s="47"/>
      <c r="S44" s="46">
        <f>S43+T43</f>
        <v>183</v>
      </c>
      <c r="T44" s="47"/>
      <c r="U44" s="46">
        <f>U43+V43</f>
        <v>141</v>
      </c>
      <c r="V44" s="47"/>
      <c r="W44" s="46">
        <f>W43+X43</f>
        <v>1963</v>
      </c>
      <c r="X44" s="47"/>
      <c r="Y44" s="46">
        <f>Y43+Z43</f>
        <v>1079</v>
      </c>
      <c r="Z44" s="47"/>
      <c r="AA44" s="46">
        <f>AA43+AB43</f>
        <v>7135</v>
      </c>
      <c r="AB44" s="50"/>
      <c r="AC44" s="19">
        <f>Q44+S44+U44+W44+Y44</f>
        <v>7135</v>
      </c>
      <c r="AE44" s="5" t="s">
        <v>0</v>
      </c>
      <c r="AF44" s="48">
        <f>IFERROR(B44/Q44,"N.A.")</f>
        <v>4567.1066595914035</v>
      </c>
      <c r="AG44" s="49"/>
      <c r="AH44" s="48">
        <f>IFERROR(D44/S44,"N.A.")</f>
        <v>1712.950819672131</v>
      </c>
      <c r="AI44" s="49"/>
      <c r="AJ44" s="48">
        <f>IFERROR(F44/U44,"N.A.")</f>
        <v>5000</v>
      </c>
      <c r="AK44" s="49"/>
      <c r="AL44" s="48">
        <f>IFERROR(H44/W44,"N.A.")</f>
        <v>934.66530820173205</v>
      </c>
      <c r="AM44" s="49"/>
      <c r="AN44" s="48">
        <f>IFERROR(J44/Y44,"N.A.")</f>
        <v>0</v>
      </c>
      <c r="AO44" s="49"/>
      <c r="AP44" s="48">
        <f>IFERROR(L44/AA44,"N.A.")</f>
        <v>2812.4236860546603</v>
      </c>
      <c r="AQ44" s="49"/>
      <c r="AR44" s="17">
        <f>IFERROR(N44/AC44, "N.A.")</f>
        <v>2812.4236860546603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>
        <v>2848320</v>
      </c>
      <c r="G15" s="2"/>
      <c r="H15" s="2">
        <v>2373600</v>
      </c>
      <c r="I15" s="2"/>
      <c r="J15" s="2"/>
      <c r="K15" s="2"/>
      <c r="L15" s="1">
        <f t="shared" ref="L15:M18" si="0">B15+D15+F15+H15+J15</f>
        <v>5221920</v>
      </c>
      <c r="M15" s="12">
        <f t="shared" si="0"/>
        <v>0</v>
      </c>
      <c r="N15" s="13">
        <f>L15+M15</f>
        <v>5221920</v>
      </c>
      <c r="P15" s="3" t="s">
        <v>12</v>
      </c>
      <c r="Q15" s="2">
        <v>0</v>
      </c>
      <c r="R15" s="2">
        <v>0</v>
      </c>
      <c r="S15" s="2">
        <v>0</v>
      </c>
      <c r="T15" s="2">
        <v>0</v>
      </c>
      <c r="U15" s="2">
        <v>276</v>
      </c>
      <c r="V15" s="2">
        <v>0</v>
      </c>
      <c r="W15" s="2">
        <v>276</v>
      </c>
      <c r="X15" s="2">
        <v>0</v>
      </c>
      <c r="Y15" s="2">
        <v>0</v>
      </c>
      <c r="Z15" s="2">
        <v>0</v>
      </c>
      <c r="AA15" s="1">
        <f t="shared" ref="AA15:AB18" si="1">Q15+S15+U15+W15+Y15</f>
        <v>552</v>
      </c>
      <c r="AB15" s="12">
        <f t="shared" si="1"/>
        <v>0</v>
      </c>
      <c r="AC15" s="13">
        <f>AA15+AB15</f>
        <v>552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10320</v>
      </c>
      <c r="AK15" s="2" t="str">
        <f t="shared" si="2"/>
        <v>N.A.</v>
      </c>
      <c r="AL15" s="2">
        <f t="shared" si="2"/>
        <v>8600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9460</v>
      </c>
      <c r="AQ15" s="16" t="str">
        <f t="shared" si="2"/>
        <v>N.A.</v>
      </c>
      <c r="AR15" s="13">
        <f t="shared" si="2"/>
        <v>9460</v>
      </c>
    </row>
    <row r="16" spans="1:44" ht="15" customHeight="1" thickBot="1" x14ac:dyDescent="0.3">
      <c r="A16" s="3" t="s">
        <v>13</v>
      </c>
      <c r="B16" s="2">
        <v>1656000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1656000</v>
      </c>
      <c r="M16" s="12">
        <f t="shared" si="0"/>
        <v>0</v>
      </c>
      <c r="N16" s="13">
        <f>L16+M16</f>
        <v>1656000</v>
      </c>
      <c r="P16" s="3" t="s">
        <v>13</v>
      </c>
      <c r="Q16" s="2">
        <v>552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552</v>
      </c>
      <c r="AB16" s="12">
        <f t="shared" si="1"/>
        <v>0</v>
      </c>
      <c r="AC16" s="13">
        <f>AA16+AB16</f>
        <v>552</v>
      </c>
      <c r="AE16" s="3" t="s">
        <v>13</v>
      </c>
      <c r="AF16" s="2">
        <f t="shared" si="2"/>
        <v>3000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3000</v>
      </c>
      <c r="AQ16" s="16" t="str">
        <f t="shared" si="2"/>
        <v>N.A.</v>
      </c>
      <c r="AR16" s="13">
        <f t="shared" si="2"/>
        <v>3000</v>
      </c>
    </row>
    <row r="17" spans="1:44" ht="15" customHeight="1" thickBot="1" x14ac:dyDescent="0.3">
      <c r="A17" s="3" t="s">
        <v>14</v>
      </c>
      <c r="B17" s="2">
        <v>3378240</v>
      </c>
      <c r="C17" s="2">
        <v>16899480</v>
      </c>
      <c r="D17" s="2"/>
      <c r="E17" s="2"/>
      <c r="F17" s="2"/>
      <c r="G17" s="2">
        <v>5094960</v>
      </c>
      <c r="H17" s="2"/>
      <c r="I17" s="2">
        <v>593400</v>
      </c>
      <c r="J17" s="2"/>
      <c r="K17" s="2"/>
      <c r="L17" s="1">
        <f t="shared" si="0"/>
        <v>3378240</v>
      </c>
      <c r="M17" s="12">
        <f t="shared" si="0"/>
        <v>22587840</v>
      </c>
      <c r="N17" s="13">
        <f>L17+M17</f>
        <v>25966080</v>
      </c>
      <c r="P17" s="3" t="s">
        <v>14</v>
      </c>
      <c r="Q17" s="2">
        <v>828</v>
      </c>
      <c r="R17" s="2">
        <v>4692</v>
      </c>
      <c r="S17" s="2">
        <v>0</v>
      </c>
      <c r="T17" s="2">
        <v>0</v>
      </c>
      <c r="U17" s="2">
        <v>0</v>
      </c>
      <c r="V17" s="2">
        <v>1104</v>
      </c>
      <c r="W17" s="2">
        <v>0</v>
      </c>
      <c r="X17" s="2">
        <v>276</v>
      </c>
      <c r="Y17" s="2">
        <v>0</v>
      </c>
      <c r="Z17" s="2">
        <v>0</v>
      </c>
      <c r="AA17" s="1">
        <f t="shared" si="1"/>
        <v>828</v>
      </c>
      <c r="AB17" s="12">
        <f t="shared" si="1"/>
        <v>6072</v>
      </c>
      <c r="AC17" s="13">
        <f>AA17+AB17</f>
        <v>6900</v>
      </c>
      <c r="AE17" s="3" t="s">
        <v>14</v>
      </c>
      <c r="AF17" s="2">
        <f t="shared" si="2"/>
        <v>4080</v>
      </c>
      <c r="AG17" s="2">
        <f t="shared" si="2"/>
        <v>3601.7647058823532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4615</v>
      </c>
      <c r="AL17" s="2" t="str">
        <f t="shared" si="2"/>
        <v>N.A.</v>
      </c>
      <c r="AM17" s="2">
        <f t="shared" si="2"/>
        <v>2150</v>
      </c>
      <c r="AN17" s="2" t="str">
        <f t="shared" si="2"/>
        <v>N.A.</v>
      </c>
      <c r="AO17" s="2" t="str">
        <f t="shared" si="2"/>
        <v>N.A.</v>
      </c>
      <c r="AP17" s="15">
        <f t="shared" si="2"/>
        <v>4080</v>
      </c>
      <c r="AQ17" s="16">
        <f t="shared" si="2"/>
        <v>3720</v>
      </c>
      <c r="AR17" s="13">
        <f t="shared" si="2"/>
        <v>3763.2</v>
      </c>
    </row>
    <row r="18" spans="1:44" ht="15" customHeight="1" thickBot="1" x14ac:dyDescent="0.3">
      <c r="A18" s="3" t="s">
        <v>15</v>
      </c>
      <c r="B18" s="2"/>
      <c r="C18" s="2">
        <v>1932000</v>
      </c>
      <c r="D18" s="2">
        <v>712080</v>
      </c>
      <c r="E18" s="2"/>
      <c r="F18" s="2"/>
      <c r="G18" s="2"/>
      <c r="H18" s="2">
        <v>1954080</v>
      </c>
      <c r="I18" s="2"/>
      <c r="J18" s="2"/>
      <c r="K18" s="2"/>
      <c r="L18" s="1">
        <f t="shared" si="0"/>
        <v>2666160</v>
      </c>
      <c r="M18" s="12">
        <f t="shared" si="0"/>
        <v>1932000</v>
      </c>
      <c r="N18" s="13">
        <f>L18+M18</f>
        <v>4598160</v>
      </c>
      <c r="P18" s="3" t="s">
        <v>15</v>
      </c>
      <c r="Q18" s="2">
        <v>0</v>
      </c>
      <c r="R18" s="2">
        <v>276</v>
      </c>
      <c r="S18" s="2">
        <v>276</v>
      </c>
      <c r="T18" s="2">
        <v>0</v>
      </c>
      <c r="U18" s="2">
        <v>0</v>
      </c>
      <c r="V18" s="2">
        <v>0</v>
      </c>
      <c r="W18" s="2">
        <v>552</v>
      </c>
      <c r="X18" s="2">
        <v>0</v>
      </c>
      <c r="Y18" s="2">
        <v>0</v>
      </c>
      <c r="Z18" s="2">
        <v>0</v>
      </c>
      <c r="AA18" s="1">
        <f t="shared" si="1"/>
        <v>828</v>
      </c>
      <c r="AB18" s="12">
        <f t="shared" si="1"/>
        <v>276</v>
      </c>
      <c r="AC18" s="18">
        <f>AA18+AB18</f>
        <v>1104</v>
      </c>
      <c r="AE18" s="3" t="s">
        <v>15</v>
      </c>
      <c r="AF18" s="2" t="str">
        <f t="shared" si="2"/>
        <v>N.A.</v>
      </c>
      <c r="AG18" s="2">
        <f t="shared" si="2"/>
        <v>7000</v>
      </c>
      <c r="AH18" s="2">
        <f t="shared" si="2"/>
        <v>2580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3540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3220</v>
      </c>
      <c r="AQ18" s="16">
        <f t="shared" si="2"/>
        <v>7000</v>
      </c>
      <c r="AR18" s="13">
        <f t="shared" si="2"/>
        <v>4165</v>
      </c>
    </row>
    <row r="19" spans="1:44" ht="15" customHeight="1" thickBot="1" x14ac:dyDescent="0.3">
      <c r="A19" s="4" t="s">
        <v>16</v>
      </c>
      <c r="B19" s="2">
        <v>5034240</v>
      </c>
      <c r="C19" s="2">
        <v>18831480</v>
      </c>
      <c r="D19" s="2">
        <v>712080</v>
      </c>
      <c r="E19" s="2"/>
      <c r="F19" s="2">
        <v>2848320</v>
      </c>
      <c r="G19" s="2">
        <v>5094960</v>
      </c>
      <c r="H19" s="2">
        <v>4327679.9999999991</v>
      </c>
      <c r="I19" s="2">
        <v>593400</v>
      </c>
      <c r="J19" s="2"/>
      <c r="K19" s="2"/>
      <c r="L19" s="1">
        <f t="shared" ref="L19" si="3">B19+D19+F19+H19+J19</f>
        <v>12922320</v>
      </c>
      <c r="M19" s="12">
        <f t="shared" ref="M19" si="4">C19+E19+G19+I19+K19</f>
        <v>24519840</v>
      </c>
      <c r="N19" s="18">
        <f>L19+M19</f>
        <v>37442160</v>
      </c>
      <c r="P19" s="4" t="s">
        <v>16</v>
      </c>
      <c r="Q19" s="2">
        <v>1380</v>
      </c>
      <c r="R19" s="2">
        <v>4968</v>
      </c>
      <c r="S19" s="2">
        <v>276</v>
      </c>
      <c r="T19" s="2">
        <v>0</v>
      </c>
      <c r="U19" s="2">
        <v>276</v>
      </c>
      <c r="V19" s="2">
        <v>1104</v>
      </c>
      <c r="W19" s="2">
        <v>828</v>
      </c>
      <c r="X19" s="2">
        <v>276</v>
      </c>
      <c r="Y19" s="2">
        <v>0</v>
      </c>
      <c r="Z19" s="2">
        <v>0</v>
      </c>
      <c r="AA19" s="1">
        <f t="shared" ref="AA19" si="5">Q19+S19+U19+W19+Y19</f>
        <v>2760</v>
      </c>
      <c r="AB19" s="12">
        <f t="shared" ref="AB19" si="6">R19+T19+V19+X19+Z19</f>
        <v>6348</v>
      </c>
      <c r="AC19" s="13">
        <f>AA19+AB19</f>
        <v>9108</v>
      </c>
      <c r="AE19" s="4" t="s">
        <v>16</v>
      </c>
      <c r="AF19" s="2">
        <f t="shared" ref="AF19:AO19" si="7">IFERROR(B19/Q19, "N.A.")</f>
        <v>3648</v>
      </c>
      <c r="AG19" s="2">
        <f t="shared" si="7"/>
        <v>3790.5555555555557</v>
      </c>
      <c r="AH19" s="2">
        <f t="shared" si="7"/>
        <v>2580</v>
      </c>
      <c r="AI19" s="2" t="str">
        <f t="shared" si="7"/>
        <v>N.A.</v>
      </c>
      <c r="AJ19" s="2">
        <f t="shared" si="7"/>
        <v>10320</v>
      </c>
      <c r="AK19" s="2">
        <f t="shared" si="7"/>
        <v>4615</v>
      </c>
      <c r="AL19" s="2">
        <f t="shared" si="7"/>
        <v>5226.6666666666652</v>
      </c>
      <c r="AM19" s="2">
        <f t="shared" si="7"/>
        <v>2150</v>
      </c>
      <c r="AN19" s="2" t="str">
        <f t="shared" si="7"/>
        <v>N.A.</v>
      </c>
      <c r="AO19" s="2" t="str">
        <f t="shared" si="7"/>
        <v>N.A.</v>
      </c>
      <c r="AP19" s="15">
        <f t="shared" ref="AP19" si="8">IFERROR(L19/AA19, "N.A.")</f>
        <v>4682</v>
      </c>
      <c r="AQ19" s="16">
        <f t="shared" ref="AQ19" si="9">IFERROR(M19/AB19, "N.A.")</f>
        <v>3862.608695652174</v>
      </c>
      <c r="AR19" s="13">
        <f t="shared" ref="AR19" si="10">IFERROR(N19/AC19, "N.A.")</f>
        <v>4110.909090909091</v>
      </c>
    </row>
    <row r="20" spans="1:44" ht="15" customHeight="1" thickBot="1" x14ac:dyDescent="0.3">
      <c r="A20" s="5" t="s">
        <v>0</v>
      </c>
      <c r="B20" s="46">
        <f>B19+C19</f>
        <v>23865720</v>
      </c>
      <c r="C20" s="47"/>
      <c r="D20" s="46">
        <f>D19+E19</f>
        <v>712080</v>
      </c>
      <c r="E20" s="47"/>
      <c r="F20" s="46">
        <f>F19+G19</f>
        <v>7943280</v>
      </c>
      <c r="G20" s="47"/>
      <c r="H20" s="46">
        <f>H19+I19</f>
        <v>4921079.9999999991</v>
      </c>
      <c r="I20" s="47"/>
      <c r="J20" s="46">
        <f>J19+K19</f>
        <v>0</v>
      </c>
      <c r="K20" s="47"/>
      <c r="L20" s="46">
        <f>L19+M19</f>
        <v>37442160</v>
      </c>
      <c r="M20" s="50"/>
      <c r="N20" s="19">
        <f>B20+D20+F20+H20+J20</f>
        <v>37442160</v>
      </c>
      <c r="P20" s="5" t="s">
        <v>0</v>
      </c>
      <c r="Q20" s="46">
        <f>Q19+R19</f>
        <v>6348</v>
      </c>
      <c r="R20" s="47"/>
      <c r="S20" s="46">
        <f>S19+T19</f>
        <v>276</v>
      </c>
      <c r="T20" s="47"/>
      <c r="U20" s="46">
        <f>U19+V19</f>
        <v>1380</v>
      </c>
      <c r="V20" s="47"/>
      <c r="W20" s="46">
        <f>W19+X19</f>
        <v>1104</v>
      </c>
      <c r="X20" s="47"/>
      <c r="Y20" s="46">
        <f>Y19+Z19</f>
        <v>0</v>
      </c>
      <c r="Z20" s="47"/>
      <c r="AA20" s="46">
        <f>AA19+AB19</f>
        <v>9108</v>
      </c>
      <c r="AB20" s="47"/>
      <c r="AC20" s="20">
        <f>Q20+S20+U20+W20+Y20</f>
        <v>9108</v>
      </c>
      <c r="AE20" s="5" t="s">
        <v>0</v>
      </c>
      <c r="AF20" s="48">
        <f>IFERROR(B20/Q20,"N.A.")</f>
        <v>3759.5652173913045</v>
      </c>
      <c r="AG20" s="49"/>
      <c r="AH20" s="48">
        <f>IFERROR(D20/S20,"N.A.")</f>
        <v>2580</v>
      </c>
      <c r="AI20" s="49"/>
      <c r="AJ20" s="48">
        <f>IFERROR(F20/U20,"N.A.")</f>
        <v>5756</v>
      </c>
      <c r="AK20" s="49"/>
      <c r="AL20" s="48">
        <f>IFERROR(H20/W20,"N.A.")</f>
        <v>4457.4999999999991</v>
      </c>
      <c r="AM20" s="49"/>
      <c r="AN20" s="48" t="str">
        <f>IFERROR(J20/Y20,"N.A.")</f>
        <v>N.A.</v>
      </c>
      <c r="AO20" s="49"/>
      <c r="AP20" s="48">
        <f>IFERROR(L20/AA20,"N.A.")</f>
        <v>4110.909090909091</v>
      </c>
      <c r="AQ20" s="49"/>
      <c r="AR20" s="17">
        <f>IFERROR(N20/AC20, "N.A.")</f>
        <v>4110.909090909091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>
        <v>2848320</v>
      </c>
      <c r="G27" s="2"/>
      <c r="H27" s="2">
        <v>2373600</v>
      </c>
      <c r="I27" s="2"/>
      <c r="J27" s="2"/>
      <c r="K27" s="2"/>
      <c r="L27" s="1">
        <f t="shared" ref="L27:M30" si="11">B27+D27+F27+H27+J27</f>
        <v>5221920</v>
      </c>
      <c r="M27" s="12">
        <f t="shared" si="11"/>
        <v>0</v>
      </c>
      <c r="N27" s="13">
        <f>L27+M27</f>
        <v>5221920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276</v>
      </c>
      <c r="V27" s="2">
        <v>0</v>
      </c>
      <c r="W27" s="2">
        <v>276</v>
      </c>
      <c r="X27" s="2">
        <v>0</v>
      </c>
      <c r="Y27" s="2">
        <v>0</v>
      </c>
      <c r="Z27" s="2">
        <v>0</v>
      </c>
      <c r="AA27" s="1">
        <f t="shared" ref="AA27:AB30" si="12">Q27+S27+U27+W27+Y27</f>
        <v>552</v>
      </c>
      <c r="AB27" s="12">
        <f t="shared" si="12"/>
        <v>0</v>
      </c>
      <c r="AC27" s="13">
        <f>AA27+AB27</f>
        <v>552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10320</v>
      </c>
      <c r="AK27" s="2" t="str">
        <f t="shared" si="13"/>
        <v>N.A.</v>
      </c>
      <c r="AL27" s="2">
        <f t="shared" si="13"/>
        <v>8600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9460</v>
      </c>
      <c r="AQ27" s="16" t="str">
        <f t="shared" si="13"/>
        <v>N.A.</v>
      </c>
      <c r="AR27" s="13">
        <f t="shared" si="13"/>
        <v>9460</v>
      </c>
    </row>
    <row r="28" spans="1:44" ht="15" customHeight="1" thickBot="1" x14ac:dyDescent="0.3">
      <c r="A28" s="3" t="s">
        <v>13</v>
      </c>
      <c r="B28" s="2">
        <v>1104000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1104000</v>
      </c>
      <c r="M28" s="12">
        <f t="shared" si="11"/>
        <v>0</v>
      </c>
      <c r="N28" s="13">
        <f>L28+M28</f>
        <v>1104000</v>
      </c>
      <c r="P28" s="3" t="s">
        <v>13</v>
      </c>
      <c r="Q28" s="2">
        <v>276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276</v>
      </c>
      <c r="AB28" s="12">
        <f t="shared" si="12"/>
        <v>0</v>
      </c>
      <c r="AC28" s="13">
        <f>AA28+AB28</f>
        <v>276</v>
      </c>
      <c r="AE28" s="3" t="s">
        <v>13</v>
      </c>
      <c r="AF28" s="2">
        <f t="shared" si="13"/>
        <v>4000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4000</v>
      </c>
      <c r="AQ28" s="16" t="str">
        <f t="shared" si="13"/>
        <v>N.A.</v>
      </c>
      <c r="AR28" s="13">
        <f t="shared" si="13"/>
        <v>4000</v>
      </c>
    </row>
    <row r="29" spans="1:44" ht="15" customHeight="1" thickBot="1" x14ac:dyDescent="0.3">
      <c r="A29" s="3" t="s">
        <v>14</v>
      </c>
      <c r="B29" s="2">
        <v>2666160</v>
      </c>
      <c r="C29" s="2">
        <v>11213880</v>
      </c>
      <c r="D29" s="2"/>
      <c r="E29" s="2"/>
      <c r="F29" s="2"/>
      <c r="G29" s="2">
        <v>5094960</v>
      </c>
      <c r="H29" s="2"/>
      <c r="I29" s="2">
        <v>593400</v>
      </c>
      <c r="J29" s="2"/>
      <c r="K29" s="2"/>
      <c r="L29" s="1">
        <f t="shared" si="11"/>
        <v>2666160</v>
      </c>
      <c r="M29" s="12">
        <f t="shared" si="11"/>
        <v>16902240</v>
      </c>
      <c r="N29" s="13">
        <f>L29+M29</f>
        <v>19568400</v>
      </c>
      <c r="P29" s="3" t="s">
        <v>14</v>
      </c>
      <c r="Q29" s="2">
        <v>552</v>
      </c>
      <c r="R29" s="2">
        <v>3312</v>
      </c>
      <c r="S29" s="2">
        <v>0</v>
      </c>
      <c r="T29" s="2">
        <v>0</v>
      </c>
      <c r="U29" s="2">
        <v>0</v>
      </c>
      <c r="V29" s="2">
        <v>1104</v>
      </c>
      <c r="W29" s="2">
        <v>0</v>
      </c>
      <c r="X29" s="2">
        <v>276</v>
      </c>
      <c r="Y29" s="2">
        <v>0</v>
      </c>
      <c r="Z29" s="2">
        <v>0</v>
      </c>
      <c r="AA29" s="1">
        <f t="shared" si="12"/>
        <v>552</v>
      </c>
      <c r="AB29" s="12">
        <f t="shared" si="12"/>
        <v>4692</v>
      </c>
      <c r="AC29" s="13">
        <f>AA29+AB29</f>
        <v>5244</v>
      </c>
      <c r="AE29" s="3" t="s">
        <v>14</v>
      </c>
      <c r="AF29" s="2">
        <f t="shared" si="13"/>
        <v>4830</v>
      </c>
      <c r="AG29" s="2">
        <f t="shared" si="13"/>
        <v>3385.8333333333335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4615</v>
      </c>
      <c r="AL29" s="2" t="str">
        <f t="shared" si="13"/>
        <v>N.A.</v>
      </c>
      <c r="AM29" s="2">
        <f t="shared" si="13"/>
        <v>2150</v>
      </c>
      <c r="AN29" s="2" t="str">
        <f t="shared" si="13"/>
        <v>N.A.</v>
      </c>
      <c r="AO29" s="2" t="str">
        <f t="shared" si="13"/>
        <v>N.A.</v>
      </c>
      <c r="AP29" s="15">
        <f t="shared" si="13"/>
        <v>4830</v>
      </c>
      <c r="AQ29" s="16">
        <f t="shared" si="13"/>
        <v>3602.3529411764707</v>
      </c>
      <c r="AR29" s="13">
        <f t="shared" si="13"/>
        <v>3731.5789473684213</v>
      </c>
    </row>
    <row r="30" spans="1:44" ht="15" customHeight="1" thickBot="1" x14ac:dyDescent="0.3">
      <c r="A30" s="3" t="s">
        <v>15</v>
      </c>
      <c r="B30" s="2"/>
      <c r="C30" s="2">
        <v>1932000</v>
      </c>
      <c r="D30" s="2">
        <v>712080</v>
      </c>
      <c r="E30" s="2"/>
      <c r="F30" s="2"/>
      <c r="G30" s="2"/>
      <c r="H30" s="2">
        <v>1954080</v>
      </c>
      <c r="I30" s="2"/>
      <c r="J30" s="2"/>
      <c r="K30" s="2"/>
      <c r="L30" s="1">
        <f t="shared" si="11"/>
        <v>2666160</v>
      </c>
      <c r="M30" s="12">
        <f t="shared" si="11"/>
        <v>1932000</v>
      </c>
      <c r="N30" s="13">
        <f>L30+M30</f>
        <v>4598160</v>
      </c>
      <c r="P30" s="3" t="s">
        <v>15</v>
      </c>
      <c r="Q30" s="2">
        <v>0</v>
      </c>
      <c r="R30" s="2">
        <v>276</v>
      </c>
      <c r="S30" s="2">
        <v>276</v>
      </c>
      <c r="T30" s="2">
        <v>0</v>
      </c>
      <c r="U30" s="2">
        <v>0</v>
      </c>
      <c r="V30" s="2">
        <v>0</v>
      </c>
      <c r="W30" s="2">
        <v>552</v>
      </c>
      <c r="X30" s="2">
        <v>0</v>
      </c>
      <c r="Y30" s="2">
        <v>0</v>
      </c>
      <c r="Z30" s="2">
        <v>0</v>
      </c>
      <c r="AA30" s="1">
        <f t="shared" si="12"/>
        <v>828</v>
      </c>
      <c r="AB30" s="12">
        <f t="shared" si="12"/>
        <v>276</v>
      </c>
      <c r="AC30" s="18">
        <f>AA30+AB30</f>
        <v>1104</v>
      </c>
      <c r="AE30" s="3" t="s">
        <v>15</v>
      </c>
      <c r="AF30" s="2" t="str">
        <f t="shared" si="13"/>
        <v>N.A.</v>
      </c>
      <c r="AG30" s="2">
        <f t="shared" si="13"/>
        <v>7000</v>
      </c>
      <c r="AH30" s="2">
        <f t="shared" si="13"/>
        <v>2580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3540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3220</v>
      </c>
      <c r="AQ30" s="16">
        <f t="shared" si="13"/>
        <v>7000</v>
      </c>
      <c r="AR30" s="13">
        <f t="shared" si="13"/>
        <v>4165</v>
      </c>
    </row>
    <row r="31" spans="1:44" ht="15" customHeight="1" thickBot="1" x14ac:dyDescent="0.3">
      <c r="A31" s="4" t="s">
        <v>16</v>
      </c>
      <c r="B31" s="2">
        <v>3770159.9999999995</v>
      </c>
      <c r="C31" s="2">
        <v>13145880</v>
      </c>
      <c r="D31" s="2">
        <v>712080</v>
      </c>
      <c r="E31" s="2"/>
      <c r="F31" s="2">
        <v>2848320</v>
      </c>
      <c r="G31" s="2">
        <v>5094960</v>
      </c>
      <c r="H31" s="2">
        <v>4327679.9999999991</v>
      </c>
      <c r="I31" s="2">
        <v>593400</v>
      </c>
      <c r="J31" s="2"/>
      <c r="K31" s="2"/>
      <c r="L31" s="1">
        <f t="shared" ref="L31" si="14">B31+D31+F31+H31+J31</f>
        <v>11658240</v>
      </c>
      <c r="M31" s="12">
        <f t="shared" ref="M31" si="15">C31+E31+G31+I31+K31</f>
        <v>18834240</v>
      </c>
      <c r="N31" s="18">
        <f>L31+M31</f>
        <v>30492480</v>
      </c>
      <c r="P31" s="4" t="s">
        <v>16</v>
      </c>
      <c r="Q31" s="2">
        <v>828</v>
      </c>
      <c r="R31" s="2">
        <v>3588</v>
      </c>
      <c r="S31" s="2">
        <v>276</v>
      </c>
      <c r="T31" s="2">
        <v>0</v>
      </c>
      <c r="U31" s="2">
        <v>276</v>
      </c>
      <c r="V31" s="2">
        <v>1104</v>
      </c>
      <c r="W31" s="2">
        <v>828</v>
      </c>
      <c r="X31" s="2">
        <v>276</v>
      </c>
      <c r="Y31" s="2">
        <v>0</v>
      </c>
      <c r="Z31" s="2">
        <v>0</v>
      </c>
      <c r="AA31" s="1">
        <f t="shared" ref="AA31" si="16">Q31+S31+U31+W31+Y31</f>
        <v>2208</v>
      </c>
      <c r="AB31" s="12">
        <f t="shared" ref="AB31" si="17">R31+T31+V31+X31+Z31</f>
        <v>4968</v>
      </c>
      <c r="AC31" s="13">
        <f>AA31+AB31</f>
        <v>7176</v>
      </c>
      <c r="AE31" s="4" t="s">
        <v>16</v>
      </c>
      <c r="AF31" s="2">
        <f t="shared" ref="AF31:AO31" si="18">IFERROR(B31/Q31, "N.A.")</f>
        <v>4553.333333333333</v>
      </c>
      <c r="AG31" s="2">
        <f t="shared" si="18"/>
        <v>3663.8461538461538</v>
      </c>
      <c r="AH31" s="2">
        <f t="shared" si="18"/>
        <v>2580</v>
      </c>
      <c r="AI31" s="2" t="str">
        <f t="shared" si="18"/>
        <v>N.A.</v>
      </c>
      <c r="AJ31" s="2">
        <f t="shared" si="18"/>
        <v>10320</v>
      </c>
      <c r="AK31" s="2">
        <f t="shared" si="18"/>
        <v>4615</v>
      </c>
      <c r="AL31" s="2">
        <f t="shared" si="18"/>
        <v>5226.6666666666652</v>
      </c>
      <c r="AM31" s="2">
        <f t="shared" si="18"/>
        <v>2150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5280</v>
      </c>
      <c r="AQ31" s="16">
        <f t="shared" ref="AQ31" si="20">IFERROR(M31/AB31, "N.A.")</f>
        <v>3791.1111111111113</v>
      </c>
      <c r="AR31" s="13">
        <f t="shared" ref="AR31" si="21">IFERROR(N31/AC31, "N.A.")</f>
        <v>4249.2307692307695</v>
      </c>
    </row>
    <row r="32" spans="1:44" ht="15" customHeight="1" thickBot="1" x14ac:dyDescent="0.3">
      <c r="A32" s="5" t="s">
        <v>0</v>
      </c>
      <c r="B32" s="46">
        <f>B31+C31</f>
        <v>16916040</v>
      </c>
      <c r="C32" s="47"/>
      <c r="D32" s="46">
        <f>D31+E31</f>
        <v>712080</v>
      </c>
      <c r="E32" s="47"/>
      <c r="F32" s="46">
        <f>F31+G31</f>
        <v>7943280</v>
      </c>
      <c r="G32" s="47"/>
      <c r="H32" s="46">
        <f>H31+I31</f>
        <v>4921079.9999999991</v>
      </c>
      <c r="I32" s="47"/>
      <c r="J32" s="46">
        <f>J31+K31</f>
        <v>0</v>
      </c>
      <c r="K32" s="47"/>
      <c r="L32" s="46">
        <f>L31+M31</f>
        <v>30492480</v>
      </c>
      <c r="M32" s="50"/>
      <c r="N32" s="19">
        <f>B32+D32+F32+H32+J32</f>
        <v>30492480</v>
      </c>
      <c r="P32" s="5" t="s">
        <v>0</v>
      </c>
      <c r="Q32" s="46">
        <f>Q31+R31</f>
        <v>4416</v>
      </c>
      <c r="R32" s="47"/>
      <c r="S32" s="46">
        <f>S31+T31</f>
        <v>276</v>
      </c>
      <c r="T32" s="47"/>
      <c r="U32" s="46">
        <f>U31+V31</f>
        <v>1380</v>
      </c>
      <c r="V32" s="47"/>
      <c r="W32" s="46">
        <f>W31+X31</f>
        <v>1104</v>
      </c>
      <c r="X32" s="47"/>
      <c r="Y32" s="46">
        <f>Y31+Z31</f>
        <v>0</v>
      </c>
      <c r="Z32" s="47"/>
      <c r="AA32" s="46">
        <f>AA31+AB31</f>
        <v>7176</v>
      </c>
      <c r="AB32" s="47"/>
      <c r="AC32" s="20">
        <f>Q32+S32+U32+W32+Y32</f>
        <v>7176</v>
      </c>
      <c r="AE32" s="5" t="s">
        <v>0</v>
      </c>
      <c r="AF32" s="48">
        <f>IFERROR(B32/Q32,"N.A.")</f>
        <v>3830.625</v>
      </c>
      <c r="AG32" s="49"/>
      <c r="AH32" s="48">
        <f>IFERROR(D32/S32,"N.A.")</f>
        <v>2580</v>
      </c>
      <c r="AI32" s="49"/>
      <c r="AJ32" s="48">
        <f>IFERROR(F32/U32,"N.A.")</f>
        <v>5756</v>
      </c>
      <c r="AK32" s="49"/>
      <c r="AL32" s="48">
        <f>IFERROR(H32/W32,"N.A.")</f>
        <v>4457.4999999999991</v>
      </c>
      <c r="AM32" s="49"/>
      <c r="AN32" s="48" t="str">
        <f>IFERROR(J32/Y32,"N.A.")</f>
        <v>N.A.</v>
      </c>
      <c r="AO32" s="49"/>
      <c r="AP32" s="48">
        <f>IFERROR(L32/AA32,"N.A.")</f>
        <v>4249.2307692307695</v>
      </c>
      <c r="AQ32" s="49"/>
      <c r="AR32" s="17">
        <f>IFERROR(N32/AC32, "N.A.")</f>
        <v>4249.2307692307695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>
        <v>552000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552000</v>
      </c>
      <c r="M40" s="12">
        <f t="shared" si="22"/>
        <v>0</v>
      </c>
      <c r="N40" s="13">
        <f>L40+M40</f>
        <v>552000</v>
      </c>
      <c r="P40" s="3" t="s">
        <v>13</v>
      </c>
      <c r="Q40" s="2">
        <v>276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276</v>
      </c>
      <c r="AB40" s="12">
        <f t="shared" si="23"/>
        <v>0</v>
      </c>
      <c r="AC40" s="13">
        <f>AA40+AB40</f>
        <v>276</v>
      </c>
      <c r="AE40" s="3" t="s">
        <v>13</v>
      </c>
      <c r="AF40" s="2">
        <f t="shared" si="24"/>
        <v>2000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2000</v>
      </c>
      <c r="AQ40" s="16" t="str">
        <f t="shared" si="24"/>
        <v>N.A.</v>
      </c>
      <c r="AR40" s="13">
        <f t="shared" si="24"/>
        <v>2000</v>
      </c>
    </row>
    <row r="41" spans="1:44" ht="15" customHeight="1" thickBot="1" x14ac:dyDescent="0.3">
      <c r="A41" s="3" t="s">
        <v>14</v>
      </c>
      <c r="B41" s="2">
        <v>712080</v>
      </c>
      <c r="C41" s="2">
        <v>5685600</v>
      </c>
      <c r="D41" s="2"/>
      <c r="E41" s="2"/>
      <c r="F41" s="2"/>
      <c r="G41" s="2"/>
      <c r="H41" s="2"/>
      <c r="I41" s="2"/>
      <c r="J41" s="2"/>
      <c r="K41" s="2"/>
      <c r="L41" s="1">
        <f t="shared" si="22"/>
        <v>712080</v>
      </c>
      <c r="M41" s="12">
        <f t="shared" si="22"/>
        <v>5685600</v>
      </c>
      <c r="N41" s="13">
        <f>L41+M41</f>
        <v>6397680</v>
      </c>
      <c r="P41" s="3" t="s">
        <v>14</v>
      </c>
      <c r="Q41" s="2">
        <v>276</v>
      </c>
      <c r="R41" s="2">
        <v>1380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276</v>
      </c>
      <c r="AB41" s="12">
        <f t="shared" si="23"/>
        <v>1380</v>
      </c>
      <c r="AC41" s="13">
        <f>AA41+AB41</f>
        <v>1656</v>
      </c>
      <c r="AE41" s="3" t="s">
        <v>14</v>
      </c>
      <c r="AF41" s="2">
        <f t="shared" si="24"/>
        <v>2580</v>
      </c>
      <c r="AG41" s="2">
        <f t="shared" si="24"/>
        <v>4120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2580</v>
      </c>
      <c r="AQ41" s="16">
        <f t="shared" si="24"/>
        <v>4120</v>
      </c>
      <c r="AR41" s="13">
        <f t="shared" si="24"/>
        <v>3863.3333333333335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1264080</v>
      </c>
      <c r="C43" s="2">
        <v>5685600</v>
      </c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1264080</v>
      </c>
      <c r="M43" s="12">
        <f t="shared" ref="M43" si="26">C43+E43+G43+I43+K43</f>
        <v>5685600</v>
      </c>
      <c r="N43" s="18">
        <f>L43+M43</f>
        <v>6949680</v>
      </c>
      <c r="P43" s="4" t="s">
        <v>16</v>
      </c>
      <c r="Q43" s="2">
        <v>552</v>
      </c>
      <c r="R43" s="2">
        <v>1380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1">
        <f t="shared" ref="AA43" si="27">Q43+S43+U43+W43+Y43</f>
        <v>552</v>
      </c>
      <c r="AB43" s="12">
        <f t="shared" ref="AB43" si="28">R43+T43+V43+X43+Z43</f>
        <v>1380</v>
      </c>
      <c r="AC43" s="18">
        <f>AA43+AB43</f>
        <v>1932</v>
      </c>
      <c r="AE43" s="4" t="s">
        <v>16</v>
      </c>
      <c r="AF43" s="2">
        <f t="shared" ref="AF43:AO43" si="29">IFERROR(B43/Q43, "N.A.")</f>
        <v>2290</v>
      </c>
      <c r="AG43" s="2">
        <f t="shared" si="29"/>
        <v>4120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2290</v>
      </c>
      <c r="AQ43" s="16">
        <f t="shared" ref="AQ43" si="31">IFERROR(M43/AB43, "N.A.")</f>
        <v>4120</v>
      </c>
      <c r="AR43" s="13">
        <f t="shared" ref="AR43" si="32">IFERROR(N43/AC43, "N.A.")</f>
        <v>3597.1428571428573</v>
      </c>
    </row>
    <row r="44" spans="1:44" ht="15" customHeight="1" thickBot="1" x14ac:dyDescent="0.3">
      <c r="A44" s="5" t="s">
        <v>0</v>
      </c>
      <c r="B44" s="46">
        <f>B43+C43</f>
        <v>6949680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6949680</v>
      </c>
      <c r="M44" s="50"/>
      <c r="N44" s="19">
        <f>B44+D44+F44+H44+J44</f>
        <v>6949680</v>
      </c>
      <c r="P44" s="5" t="s">
        <v>0</v>
      </c>
      <c r="Q44" s="46">
        <f>Q43+R43</f>
        <v>1932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1932</v>
      </c>
      <c r="AB44" s="50"/>
      <c r="AC44" s="19">
        <f>Q44+S44+U44+W44+Y44</f>
        <v>1932</v>
      </c>
      <c r="AE44" s="5" t="s">
        <v>0</v>
      </c>
      <c r="AF44" s="48">
        <f>IFERROR(B44/Q44,"N.A.")</f>
        <v>3597.1428571428573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>
        <f>IFERROR(L44/AA44,"N.A.")</f>
        <v>3597.1428571428573</v>
      </c>
      <c r="AQ44" s="49"/>
      <c r="AR44" s="17">
        <f>IFERROR(N44/AC44, "N.A.")</f>
        <v>3597.1428571428573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13913409.000000004</v>
      </c>
      <c r="C15" s="2"/>
      <c r="D15" s="2">
        <v>12075606.000000002</v>
      </c>
      <c r="E15" s="2"/>
      <c r="F15" s="2">
        <v>10765690.000000002</v>
      </c>
      <c r="G15" s="2"/>
      <c r="H15" s="2">
        <v>41301614</v>
      </c>
      <c r="I15" s="2"/>
      <c r="J15" s="2">
        <v>0</v>
      </c>
      <c r="K15" s="2"/>
      <c r="L15" s="1">
        <f t="shared" ref="L15:M18" si="0">B15+D15+F15+H15+J15</f>
        <v>78056319</v>
      </c>
      <c r="M15" s="12">
        <f t="shared" si="0"/>
        <v>0</v>
      </c>
      <c r="N15" s="13">
        <f>L15+M15</f>
        <v>78056319</v>
      </c>
      <c r="P15" s="3" t="s">
        <v>12</v>
      </c>
      <c r="Q15" s="2">
        <v>4936</v>
      </c>
      <c r="R15" s="2">
        <v>0</v>
      </c>
      <c r="S15" s="2">
        <v>4275</v>
      </c>
      <c r="T15" s="2">
        <v>0</v>
      </c>
      <c r="U15" s="2">
        <v>2235</v>
      </c>
      <c r="V15" s="2">
        <v>0</v>
      </c>
      <c r="W15" s="2">
        <v>21860</v>
      </c>
      <c r="X15" s="2">
        <v>0</v>
      </c>
      <c r="Y15" s="2">
        <v>3653</v>
      </c>
      <c r="Z15" s="2">
        <v>0</v>
      </c>
      <c r="AA15" s="1">
        <f t="shared" ref="AA15:AB18" si="1">Q15+S15+U15+W15+Y15</f>
        <v>36959</v>
      </c>
      <c r="AB15" s="12">
        <f t="shared" si="1"/>
        <v>0</v>
      </c>
      <c r="AC15" s="13">
        <f>AA15+AB15</f>
        <v>36959</v>
      </c>
      <c r="AE15" s="3" t="s">
        <v>12</v>
      </c>
      <c r="AF15" s="2">
        <f t="shared" ref="AF15:AR18" si="2">IFERROR(B15/Q15, "N.A.")</f>
        <v>2818.7619529983799</v>
      </c>
      <c r="AG15" s="2" t="str">
        <f t="shared" si="2"/>
        <v>N.A.</v>
      </c>
      <c r="AH15" s="2">
        <f t="shared" si="2"/>
        <v>2824.7031578947372</v>
      </c>
      <c r="AI15" s="2" t="str">
        <f t="shared" si="2"/>
        <v>N.A.</v>
      </c>
      <c r="AJ15" s="2">
        <f t="shared" si="2"/>
        <v>4816.8635346756164</v>
      </c>
      <c r="AK15" s="2" t="str">
        <f t="shared" si="2"/>
        <v>N.A.</v>
      </c>
      <c r="AL15" s="2">
        <f t="shared" si="2"/>
        <v>1889.3693504117109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2111.9705349170704</v>
      </c>
      <c r="AQ15" s="16" t="str">
        <f t="shared" si="2"/>
        <v>N.A.</v>
      </c>
      <c r="AR15" s="13">
        <f t="shared" si="2"/>
        <v>2111.9705349170704</v>
      </c>
    </row>
    <row r="16" spans="1:44" ht="15" customHeight="1" thickBot="1" x14ac:dyDescent="0.3">
      <c r="A16" s="3" t="s">
        <v>13</v>
      </c>
      <c r="B16" s="2">
        <v>5346742.0000000009</v>
      </c>
      <c r="C16" s="2">
        <v>1613135</v>
      </c>
      <c r="D16" s="2">
        <v>335615</v>
      </c>
      <c r="E16" s="2"/>
      <c r="F16" s="2"/>
      <c r="G16" s="2"/>
      <c r="H16" s="2"/>
      <c r="I16" s="2"/>
      <c r="J16" s="2"/>
      <c r="K16" s="2"/>
      <c r="L16" s="1">
        <f t="shared" si="0"/>
        <v>5682357.0000000009</v>
      </c>
      <c r="M16" s="12">
        <f t="shared" si="0"/>
        <v>1613135</v>
      </c>
      <c r="N16" s="13">
        <f>L16+M16</f>
        <v>7295492.0000000009</v>
      </c>
      <c r="P16" s="3" t="s">
        <v>13</v>
      </c>
      <c r="Q16" s="2">
        <v>3905</v>
      </c>
      <c r="R16" s="2">
        <v>802</v>
      </c>
      <c r="S16" s="2">
        <v>541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4446</v>
      </c>
      <c r="AB16" s="12">
        <f t="shared" si="1"/>
        <v>802</v>
      </c>
      <c r="AC16" s="13">
        <f>AA16+AB16</f>
        <v>5248</v>
      </c>
      <c r="AE16" s="3" t="s">
        <v>13</v>
      </c>
      <c r="AF16" s="2">
        <f t="shared" si="2"/>
        <v>1369.2040973111398</v>
      </c>
      <c r="AG16" s="2">
        <f t="shared" si="2"/>
        <v>2011.3902743142144</v>
      </c>
      <c r="AH16" s="2">
        <f t="shared" si="2"/>
        <v>620.36044362292057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1278.0829959514172</v>
      </c>
      <c r="AQ16" s="16">
        <f t="shared" si="2"/>
        <v>2011.3902743142144</v>
      </c>
      <c r="AR16" s="13">
        <f t="shared" si="2"/>
        <v>1390.1471036585367</v>
      </c>
    </row>
    <row r="17" spans="1:44" ht="15" customHeight="1" thickBot="1" x14ac:dyDescent="0.3">
      <c r="A17" s="3" t="s">
        <v>14</v>
      </c>
      <c r="B17" s="2">
        <v>33055152.000000004</v>
      </c>
      <c r="C17" s="2">
        <v>302081290.99999994</v>
      </c>
      <c r="D17" s="2">
        <v>9177889.9999999981</v>
      </c>
      <c r="E17" s="2">
        <v>5201560.0000000009</v>
      </c>
      <c r="F17" s="2"/>
      <c r="G17" s="2">
        <v>38190540</v>
      </c>
      <c r="H17" s="2"/>
      <c r="I17" s="2">
        <v>10502060.000000002</v>
      </c>
      <c r="J17" s="2">
        <v>0</v>
      </c>
      <c r="K17" s="2"/>
      <c r="L17" s="1">
        <f t="shared" si="0"/>
        <v>42233042</v>
      </c>
      <c r="M17" s="12">
        <f t="shared" si="0"/>
        <v>355975450.99999994</v>
      </c>
      <c r="N17" s="13">
        <f>L17+M17</f>
        <v>398208492.99999994</v>
      </c>
      <c r="P17" s="3" t="s">
        <v>14</v>
      </c>
      <c r="Q17" s="2">
        <v>11458</v>
      </c>
      <c r="R17" s="2">
        <v>50606</v>
      </c>
      <c r="S17" s="2">
        <v>1077</v>
      </c>
      <c r="T17" s="2">
        <v>918</v>
      </c>
      <c r="U17" s="2">
        <v>0</v>
      </c>
      <c r="V17" s="2">
        <v>3487</v>
      </c>
      <c r="W17" s="2">
        <v>0</v>
      </c>
      <c r="X17" s="2">
        <v>3253</v>
      </c>
      <c r="Y17" s="2">
        <v>3687</v>
      </c>
      <c r="Z17" s="2">
        <v>0</v>
      </c>
      <c r="AA17" s="1">
        <f t="shared" si="1"/>
        <v>16222</v>
      </c>
      <c r="AB17" s="12">
        <f t="shared" si="1"/>
        <v>58264</v>
      </c>
      <c r="AC17" s="13">
        <f>AA17+AB17</f>
        <v>74486</v>
      </c>
      <c r="AE17" s="3" t="s">
        <v>14</v>
      </c>
      <c r="AF17" s="2">
        <f t="shared" si="2"/>
        <v>2884.897189736429</v>
      </c>
      <c r="AG17" s="2">
        <f t="shared" si="2"/>
        <v>5969.2781685966083</v>
      </c>
      <c r="AH17" s="2">
        <f t="shared" si="2"/>
        <v>8521.7177344475385</v>
      </c>
      <c r="AI17" s="2">
        <f t="shared" si="2"/>
        <v>5666.1873638344241</v>
      </c>
      <c r="AJ17" s="2" t="str">
        <f t="shared" si="2"/>
        <v>N.A.</v>
      </c>
      <c r="AK17" s="2">
        <f t="shared" si="2"/>
        <v>10952.262689991396</v>
      </c>
      <c r="AL17" s="2" t="str">
        <f t="shared" si="2"/>
        <v>N.A.</v>
      </c>
      <c r="AM17" s="2">
        <f t="shared" si="2"/>
        <v>3228.422994159238</v>
      </c>
      <c r="AN17" s="2">
        <f t="shared" si="2"/>
        <v>0</v>
      </c>
      <c r="AO17" s="2" t="str">
        <f t="shared" si="2"/>
        <v>N.A.</v>
      </c>
      <c r="AP17" s="15">
        <f t="shared" si="2"/>
        <v>2603.4423622241402</v>
      </c>
      <c r="AQ17" s="16">
        <f t="shared" si="2"/>
        <v>6109.6981154743917</v>
      </c>
      <c r="AR17" s="13">
        <f t="shared" si="2"/>
        <v>5346.0850763901935</v>
      </c>
    </row>
    <row r="18" spans="1:44" ht="15" customHeight="1" thickBot="1" x14ac:dyDescent="0.3">
      <c r="A18" s="3" t="s">
        <v>15</v>
      </c>
      <c r="B18" s="2">
        <v>3609137.0000000005</v>
      </c>
      <c r="C18" s="2">
        <v>993020</v>
      </c>
      <c r="D18" s="2">
        <v>2677474.9999999995</v>
      </c>
      <c r="E18" s="2">
        <v>2734311</v>
      </c>
      <c r="F18" s="2"/>
      <c r="G18" s="2">
        <v>8023417.0000000009</v>
      </c>
      <c r="H18" s="2">
        <v>9764348.9999999981</v>
      </c>
      <c r="I18" s="2"/>
      <c r="J18" s="2">
        <v>0</v>
      </c>
      <c r="K18" s="2"/>
      <c r="L18" s="1">
        <f t="shared" si="0"/>
        <v>16050960.999999998</v>
      </c>
      <c r="M18" s="12">
        <f t="shared" si="0"/>
        <v>11750748</v>
      </c>
      <c r="N18" s="13">
        <f>L18+M18</f>
        <v>27801709</v>
      </c>
      <c r="P18" s="3" t="s">
        <v>15</v>
      </c>
      <c r="Q18" s="2">
        <v>1583</v>
      </c>
      <c r="R18" s="2">
        <v>253</v>
      </c>
      <c r="S18" s="2">
        <v>1738</v>
      </c>
      <c r="T18" s="2">
        <v>772</v>
      </c>
      <c r="U18" s="2">
        <v>0</v>
      </c>
      <c r="V18" s="2">
        <v>1747</v>
      </c>
      <c r="W18" s="2">
        <v>7303</v>
      </c>
      <c r="X18" s="2">
        <v>0</v>
      </c>
      <c r="Y18" s="2">
        <v>2964</v>
      </c>
      <c r="Z18" s="2">
        <v>0</v>
      </c>
      <c r="AA18" s="1">
        <f t="shared" si="1"/>
        <v>13588</v>
      </c>
      <c r="AB18" s="12">
        <f t="shared" si="1"/>
        <v>2772</v>
      </c>
      <c r="AC18" s="18">
        <f>AA18+AB18</f>
        <v>16360</v>
      </c>
      <c r="AE18" s="3" t="s">
        <v>15</v>
      </c>
      <c r="AF18" s="2">
        <f t="shared" si="2"/>
        <v>2279.9349336702467</v>
      </c>
      <c r="AG18" s="2">
        <f t="shared" si="2"/>
        <v>3924.98023715415</v>
      </c>
      <c r="AH18" s="2">
        <f t="shared" si="2"/>
        <v>1540.5494821634059</v>
      </c>
      <c r="AI18" s="2">
        <f t="shared" si="2"/>
        <v>3541.8536269430051</v>
      </c>
      <c r="AJ18" s="2" t="str">
        <f t="shared" si="2"/>
        <v>N.A.</v>
      </c>
      <c r="AK18" s="2">
        <f t="shared" si="2"/>
        <v>4592.6828849456215</v>
      </c>
      <c r="AL18" s="2">
        <f t="shared" si="2"/>
        <v>1337.0325893468435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1181.2600088313216</v>
      </c>
      <c r="AQ18" s="16">
        <f t="shared" si="2"/>
        <v>4239.0865800865804</v>
      </c>
      <c r="AR18" s="13">
        <f t="shared" si="2"/>
        <v>1699.3709657701711</v>
      </c>
    </row>
    <row r="19" spans="1:44" ht="15" customHeight="1" thickBot="1" x14ac:dyDescent="0.3">
      <c r="A19" s="4" t="s">
        <v>16</v>
      </c>
      <c r="B19" s="2">
        <v>55924439.999999993</v>
      </c>
      <c r="C19" s="2">
        <v>304687446.00000012</v>
      </c>
      <c r="D19" s="2">
        <v>24266586.000000004</v>
      </c>
      <c r="E19" s="2">
        <v>7935871</v>
      </c>
      <c r="F19" s="2">
        <v>10765690.000000002</v>
      </c>
      <c r="G19" s="2">
        <v>46213957.000000007</v>
      </c>
      <c r="H19" s="2">
        <v>51065963.000000015</v>
      </c>
      <c r="I19" s="2">
        <v>10502060.000000002</v>
      </c>
      <c r="J19" s="2">
        <v>0</v>
      </c>
      <c r="K19" s="2"/>
      <c r="L19" s="1">
        <f t="shared" ref="L19" si="3">B19+D19+F19+H19+J19</f>
        <v>142022679</v>
      </c>
      <c r="M19" s="12">
        <f t="shared" ref="M19" si="4">C19+E19+G19+I19+K19</f>
        <v>369339334.00000012</v>
      </c>
      <c r="N19" s="18">
        <f>L19+M19</f>
        <v>511362013.00000012</v>
      </c>
      <c r="P19" s="4" t="s">
        <v>16</v>
      </c>
      <c r="Q19" s="2">
        <v>21882</v>
      </c>
      <c r="R19" s="2">
        <v>51661</v>
      </c>
      <c r="S19" s="2">
        <v>7631</v>
      </c>
      <c r="T19" s="2">
        <v>1690</v>
      </c>
      <c r="U19" s="2">
        <v>2235</v>
      </c>
      <c r="V19" s="2">
        <v>5234</v>
      </c>
      <c r="W19" s="2">
        <v>29163</v>
      </c>
      <c r="X19" s="2">
        <v>3253</v>
      </c>
      <c r="Y19" s="2">
        <v>10304</v>
      </c>
      <c r="Z19" s="2">
        <v>0</v>
      </c>
      <c r="AA19" s="1">
        <f t="shared" ref="AA19" si="5">Q19+S19+U19+W19+Y19</f>
        <v>71215</v>
      </c>
      <c r="AB19" s="12">
        <f t="shared" ref="AB19" si="6">R19+T19+V19+X19+Z19</f>
        <v>61838</v>
      </c>
      <c r="AC19" s="13">
        <f>AA19+AB19</f>
        <v>133053</v>
      </c>
      <c r="AE19" s="4" t="s">
        <v>16</v>
      </c>
      <c r="AF19" s="2">
        <f t="shared" ref="AF19:AO19" si="7">IFERROR(B19/Q19, "N.A.")</f>
        <v>2555.7279956128323</v>
      </c>
      <c r="AG19" s="2">
        <f t="shared" si="7"/>
        <v>5897.8232322254726</v>
      </c>
      <c r="AH19" s="2">
        <f t="shared" si="7"/>
        <v>3180.0007862665448</v>
      </c>
      <c r="AI19" s="2">
        <f t="shared" si="7"/>
        <v>4695.7816568047338</v>
      </c>
      <c r="AJ19" s="2">
        <f t="shared" si="7"/>
        <v>4816.8635346756164</v>
      </c>
      <c r="AK19" s="2">
        <f t="shared" si="7"/>
        <v>8829.5676346962191</v>
      </c>
      <c r="AL19" s="2">
        <f t="shared" si="7"/>
        <v>1751.0531495387997</v>
      </c>
      <c r="AM19" s="2">
        <f t="shared" si="7"/>
        <v>3228.422994159238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1994.2804044091833</v>
      </c>
      <c r="AQ19" s="16">
        <f t="shared" ref="AQ19" si="9">IFERROR(M19/AB19, "N.A.")</f>
        <v>5972.6920987095336</v>
      </c>
      <c r="AR19" s="13">
        <f t="shared" ref="AR19" si="10">IFERROR(N19/AC19, "N.A.")</f>
        <v>3843.2956265548323</v>
      </c>
    </row>
    <row r="20" spans="1:44" ht="15" customHeight="1" thickBot="1" x14ac:dyDescent="0.3">
      <c r="A20" s="5" t="s">
        <v>0</v>
      </c>
      <c r="B20" s="46">
        <f>B19+C19</f>
        <v>360611886.00000012</v>
      </c>
      <c r="C20" s="47"/>
      <c r="D20" s="46">
        <f>D19+E19</f>
        <v>32202457.000000004</v>
      </c>
      <c r="E20" s="47"/>
      <c r="F20" s="46">
        <f>F19+G19</f>
        <v>56979647.000000007</v>
      </c>
      <c r="G20" s="47"/>
      <c r="H20" s="46">
        <f>H19+I19</f>
        <v>61568023.000000015</v>
      </c>
      <c r="I20" s="47"/>
      <c r="J20" s="46">
        <f>J19+K19</f>
        <v>0</v>
      </c>
      <c r="K20" s="47"/>
      <c r="L20" s="46">
        <f>L19+M19</f>
        <v>511362013.00000012</v>
      </c>
      <c r="M20" s="50"/>
      <c r="N20" s="19">
        <f>B20+D20+F20+H20+J20</f>
        <v>511362013.00000012</v>
      </c>
      <c r="P20" s="5" t="s">
        <v>0</v>
      </c>
      <c r="Q20" s="46">
        <f>Q19+R19</f>
        <v>73543</v>
      </c>
      <c r="R20" s="47"/>
      <c r="S20" s="46">
        <f>S19+T19</f>
        <v>9321</v>
      </c>
      <c r="T20" s="47"/>
      <c r="U20" s="46">
        <f>U19+V19</f>
        <v>7469</v>
      </c>
      <c r="V20" s="47"/>
      <c r="W20" s="46">
        <f>W19+X19</f>
        <v>32416</v>
      </c>
      <c r="X20" s="47"/>
      <c r="Y20" s="46">
        <f>Y19+Z19</f>
        <v>10304</v>
      </c>
      <c r="Z20" s="47"/>
      <c r="AA20" s="46">
        <f>AA19+AB19</f>
        <v>133053</v>
      </c>
      <c r="AB20" s="47"/>
      <c r="AC20" s="20">
        <f>Q20+S20+U20+W20+Y20</f>
        <v>133053</v>
      </c>
      <c r="AE20" s="5" t="s">
        <v>0</v>
      </c>
      <c r="AF20" s="48">
        <f>IFERROR(B20/Q20,"N.A.")</f>
        <v>4903.415498415894</v>
      </c>
      <c r="AG20" s="49"/>
      <c r="AH20" s="48">
        <f>IFERROR(D20/S20,"N.A.")</f>
        <v>3454.8285591674717</v>
      </c>
      <c r="AI20" s="49"/>
      <c r="AJ20" s="48">
        <f>IFERROR(F20/U20,"N.A.")</f>
        <v>7628.8187173651104</v>
      </c>
      <c r="AK20" s="49"/>
      <c r="AL20" s="48">
        <f>IFERROR(H20/W20,"N.A.")</f>
        <v>1899.3096927443241</v>
      </c>
      <c r="AM20" s="49"/>
      <c r="AN20" s="48">
        <f>IFERROR(J20/Y20,"N.A.")</f>
        <v>0</v>
      </c>
      <c r="AO20" s="49"/>
      <c r="AP20" s="48">
        <f>IFERROR(L20/AA20,"N.A.")</f>
        <v>3843.2956265548323</v>
      </c>
      <c r="AQ20" s="49"/>
      <c r="AR20" s="17">
        <f>IFERROR(N20/AC20, "N.A.")</f>
        <v>3843.2956265548323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12731485.000000002</v>
      </c>
      <c r="C27" s="2"/>
      <c r="D27" s="2">
        <v>11562006.000000002</v>
      </c>
      <c r="E27" s="2"/>
      <c r="F27" s="2">
        <v>8515790</v>
      </c>
      <c r="G27" s="2"/>
      <c r="H27" s="2">
        <v>26558035</v>
      </c>
      <c r="I27" s="2"/>
      <c r="J27" s="2">
        <v>0</v>
      </c>
      <c r="K27" s="2"/>
      <c r="L27" s="1">
        <f t="shared" ref="L27:M30" si="11">B27+D27+F27+H27+J27</f>
        <v>59367316</v>
      </c>
      <c r="M27" s="12">
        <f t="shared" si="11"/>
        <v>0</v>
      </c>
      <c r="N27" s="13">
        <f>L27+M27</f>
        <v>59367316</v>
      </c>
      <c r="P27" s="3" t="s">
        <v>12</v>
      </c>
      <c r="Q27" s="2">
        <v>4288</v>
      </c>
      <c r="R27" s="2">
        <v>0</v>
      </c>
      <c r="S27" s="2">
        <v>3695</v>
      </c>
      <c r="T27" s="2">
        <v>0</v>
      </c>
      <c r="U27" s="2">
        <v>1546</v>
      </c>
      <c r="V27" s="2">
        <v>0</v>
      </c>
      <c r="W27" s="2">
        <v>8259</v>
      </c>
      <c r="X27" s="2">
        <v>0</v>
      </c>
      <c r="Y27" s="2">
        <v>531</v>
      </c>
      <c r="Z27" s="2">
        <v>0</v>
      </c>
      <c r="AA27" s="1">
        <f t="shared" ref="AA27:AB30" si="12">Q27+S27+U27+W27+Y27</f>
        <v>18319</v>
      </c>
      <c r="AB27" s="12">
        <f t="shared" si="12"/>
        <v>0</v>
      </c>
      <c r="AC27" s="13">
        <f>AA27+AB27</f>
        <v>18319</v>
      </c>
      <c r="AE27" s="3" t="s">
        <v>12</v>
      </c>
      <c r="AF27" s="2">
        <f t="shared" ref="AF27:AR30" si="13">IFERROR(B27/Q27, "N.A.")</f>
        <v>2969.0963152985078</v>
      </c>
      <c r="AG27" s="2" t="str">
        <f t="shared" si="13"/>
        <v>N.A.</v>
      </c>
      <c r="AH27" s="2">
        <f t="shared" si="13"/>
        <v>3129.0949932341005</v>
      </c>
      <c r="AI27" s="2" t="str">
        <f t="shared" si="13"/>
        <v>N.A.</v>
      </c>
      <c r="AJ27" s="2">
        <f t="shared" si="13"/>
        <v>5508.2729624838294</v>
      </c>
      <c r="AK27" s="2" t="str">
        <f t="shared" si="13"/>
        <v>N.A.</v>
      </c>
      <c r="AL27" s="2">
        <f t="shared" si="13"/>
        <v>3215.6477781813778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3240.7509143512202</v>
      </c>
      <c r="AQ27" s="16" t="str">
        <f t="shared" si="13"/>
        <v>N.A.</v>
      </c>
      <c r="AR27" s="13">
        <f t="shared" si="13"/>
        <v>3240.7509143512202</v>
      </c>
    </row>
    <row r="28" spans="1:44" ht="15" customHeight="1" thickBot="1" x14ac:dyDescent="0.3">
      <c r="A28" s="3" t="s">
        <v>13</v>
      </c>
      <c r="B28" s="2">
        <v>209224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209224</v>
      </c>
      <c r="M28" s="12">
        <f t="shared" si="11"/>
        <v>0</v>
      </c>
      <c r="N28" s="13">
        <f>L28+M28</f>
        <v>209224</v>
      </c>
      <c r="P28" s="3" t="s">
        <v>13</v>
      </c>
      <c r="Q28" s="2">
        <v>303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303</v>
      </c>
      <c r="AB28" s="12">
        <f t="shared" si="12"/>
        <v>0</v>
      </c>
      <c r="AC28" s="13">
        <f>AA28+AB28</f>
        <v>303</v>
      </c>
      <c r="AE28" s="3" t="s">
        <v>13</v>
      </c>
      <c r="AF28" s="2">
        <f t="shared" si="13"/>
        <v>690.50825082508254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690.50825082508254</v>
      </c>
      <c r="AQ28" s="16" t="str">
        <f t="shared" si="13"/>
        <v>N.A.</v>
      </c>
      <c r="AR28" s="13">
        <f t="shared" si="13"/>
        <v>690.50825082508254</v>
      </c>
    </row>
    <row r="29" spans="1:44" ht="15" customHeight="1" thickBot="1" x14ac:dyDescent="0.3">
      <c r="A29" s="3" t="s">
        <v>14</v>
      </c>
      <c r="B29" s="2">
        <v>18485796.999999996</v>
      </c>
      <c r="C29" s="2">
        <v>199305852.00000006</v>
      </c>
      <c r="D29" s="2">
        <v>8877890</v>
      </c>
      <c r="E29" s="2">
        <v>3906560</v>
      </c>
      <c r="F29" s="2"/>
      <c r="G29" s="2">
        <v>25239740</v>
      </c>
      <c r="H29" s="2"/>
      <c r="I29" s="2">
        <v>7440950</v>
      </c>
      <c r="J29" s="2">
        <v>0</v>
      </c>
      <c r="K29" s="2"/>
      <c r="L29" s="1">
        <f t="shared" si="11"/>
        <v>27363686.999999996</v>
      </c>
      <c r="M29" s="12">
        <f t="shared" si="11"/>
        <v>235893102.00000006</v>
      </c>
      <c r="N29" s="13">
        <f>L29+M29</f>
        <v>263256789.00000006</v>
      </c>
      <c r="P29" s="3" t="s">
        <v>14</v>
      </c>
      <c r="Q29" s="2">
        <v>6044</v>
      </c>
      <c r="R29" s="2">
        <v>31824</v>
      </c>
      <c r="S29" s="2">
        <v>1027</v>
      </c>
      <c r="T29" s="2">
        <v>733</v>
      </c>
      <c r="U29" s="2">
        <v>0</v>
      </c>
      <c r="V29" s="2">
        <v>2258</v>
      </c>
      <c r="W29" s="2">
        <v>0</v>
      </c>
      <c r="X29" s="2">
        <v>1948</v>
      </c>
      <c r="Y29" s="2">
        <v>1429</v>
      </c>
      <c r="Z29" s="2">
        <v>0</v>
      </c>
      <c r="AA29" s="1">
        <f t="shared" si="12"/>
        <v>8500</v>
      </c>
      <c r="AB29" s="12">
        <f t="shared" si="12"/>
        <v>36763</v>
      </c>
      <c r="AC29" s="13">
        <f>AA29+AB29</f>
        <v>45263</v>
      </c>
      <c r="AE29" s="3" t="s">
        <v>14</v>
      </c>
      <c r="AF29" s="2">
        <f t="shared" si="13"/>
        <v>3058.5368960953006</v>
      </c>
      <c r="AG29" s="2">
        <f t="shared" si="13"/>
        <v>6262.753016591254</v>
      </c>
      <c r="AH29" s="2">
        <f t="shared" si="13"/>
        <v>8644.488802336904</v>
      </c>
      <c r="AI29" s="2">
        <f t="shared" si="13"/>
        <v>5329.5497953615277</v>
      </c>
      <c r="AJ29" s="2" t="str">
        <f t="shared" si="13"/>
        <v>N.A.</v>
      </c>
      <c r="AK29" s="2">
        <f t="shared" si="13"/>
        <v>11177.918511957485</v>
      </c>
      <c r="AL29" s="2" t="str">
        <f t="shared" si="13"/>
        <v>N.A.</v>
      </c>
      <c r="AM29" s="2">
        <f t="shared" si="13"/>
        <v>3819.7895277207394</v>
      </c>
      <c r="AN29" s="2">
        <f t="shared" si="13"/>
        <v>0</v>
      </c>
      <c r="AO29" s="2" t="str">
        <f t="shared" si="13"/>
        <v>N.A.</v>
      </c>
      <c r="AP29" s="15">
        <f t="shared" si="13"/>
        <v>3219.2572941176468</v>
      </c>
      <c r="AQ29" s="16">
        <f t="shared" si="13"/>
        <v>6416.5901041808356</v>
      </c>
      <c r="AR29" s="13">
        <f t="shared" si="13"/>
        <v>5816.1586505534333</v>
      </c>
    </row>
    <row r="30" spans="1:44" ht="15" customHeight="1" thickBot="1" x14ac:dyDescent="0.3">
      <c r="A30" s="3" t="s">
        <v>15</v>
      </c>
      <c r="B30" s="2">
        <v>3609137.0000000005</v>
      </c>
      <c r="C30" s="2">
        <v>993020</v>
      </c>
      <c r="D30" s="2">
        <v>2448806.9999999995</v>
      </c>
      <c r="E30" s="2">
        <v>2734311</v>
      </c>
      <c r="F30" s="2"/>
      <c r="G30" s="2">
        <v>6315445.0000000009</v>
      </c>
      <c r="H30" s="2">
        <v>9285868</v>
      </c>
      <c r="I30" s="2"/>
      <c r="J30" s="2">
        <v>0</v>
      </c>
      <c r="K30" s="2"/>
      <c r="L30" s="1">
        <f t="shared" si="11"/>
        <v>15343812</v>
      </c>
      <c r="M30" s="12">
        <f t="shared" si="11"/>
        <v>10042776</v>
      </c>
      <c r="N30" s="13">
        <f>L30+M30</f>
        <v>25386588</v>
      </c>
      <c r="P30" s="3" t="s">
        <v>15</v>
      </c>
      <c r="Q30" s="2">
        <v>1583</v>
      </c>
      <c r="R30" s="2">
        <v>253</v>
      </c>
      <c r="S30" s="2">
        <v>1284</v>
      </c>
      <c r="T30" s="2">
        <v>772</v>
      </c>
      <c r="U30" s="2">
        <v>0</v>
      </c>
      <c r="V30" s="2">
        <v>1579</v>
      </c>
      <c r="W30" s="2">
        <v>7026</v>
      </c>
      <c r="X30" s="2">
        <v>0</v>
      </c>
      <c r="Y30" s="2">
        <v>1831</v>
      </c>
      <c r="Z30" s="2">
        <v>0</v>
      </c>
      <c r="AA30" s="1">
        <f t="shared" si="12"/>
        <v>11724</v>
      </c>
      <c r="AB30" s="12">
        <f t="shared" si="12"/>
        <v>2604</v>
      </c>
      <c r="AC30" s="18">
        <f>AA30+AB30</f>
        <v>14328</v>
      </c>
      <c r="AE30" s="3" t="s">
        <v>15</v>
      </c>
      <c r="AF30" s="2">
        <f t="shared" si="13"/>
        <v>2279.9349336702467</v>
      </c>
      <c r="AG30" s="2">
        <f t="shared" si="13"/>
        <v>3924.98023715415</v>
      </c>
      <c r="AH30" s="2">
        <f t="shared" si="13"/>
        <v>1907.1705607476631</v>
      </c>
      <c r="AI30" s="2">
        <f t="shared" si="13"/>
        <v>3541.8536269430051</v>
      </c>
      <c r="AJ30" s="2" t="str">
        <f t="shared" si="13"/>
        <v>N.A.</v>
      </c>
      <c r="AK30" s="2">
        <f t="shared" si="13"/>
        <v>3999.6485117162765</v>
      </c>
      <c r="AL30" s="2">
        <f t="shared" si="13"/>
        <v>1321.6436094506121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1308.7523029682702</v>
      </c>
      <c r="AQ30" s="16">
        <f t="shared" si="13"/>
        <v>3856.6728110599079</v>
      </c>
      <c r="AR30" s="13">
        <f t="shared" si="13"/>
        <v>1771.8165829145728</v>
      </c>
    </row>
    <row r="31" spans="1:44" ht="15" customHeight="1" thickBot="1" x14ac:dyDescent="0.3">
      <c r="A31" s="4" t="s">
        <v>16</v>
      </c>
      <c r="B31" s="2">
        <v>35035643.000000007</v>
      </c>
      <c r="C31" s="2">
        <v>200298872.00000003</v>
      </c>
      <c r="D31" s="2">
        <v>22888703</v>
      </c>
      <c r="E31" s="2">
        <v>6640870.9999999991</v>
      </c>
      <c r="F31" s="2">
        <v>8515790</v>
      </c>
      <c r="G31" s="2">
        <v>31555185</v>
      </c>
      <c r="H31" s="2">
        <v>35843903.00000003</v>
      </c>
      <c r="I31" s="2">
        <v>7440950</v>
      </c>
      <c r="J31" s="2">
        <v>0</v>
      </c>
      <c r="K31" s="2"/>
      <c r="L31" s="1">
        <f t="shared" ref="L31" si="14">B31+D31+F31+H31+J31</f>
        <v>102284039.00000003</v>
      </c>
      <c r="M31" s="12">
        <f t="shared" ref="M31" si="15">C31+E31+G31+I31+K31</f>
        <v>245935878.00000003</v>
      </c>
      <c r="N31" s="18">
        <f>L31+M31</f>
        <v>348219917.00000006</v>
      </c>
      <c r="P31" s="4" t="s">
        <v>16</v>
      </c>
      <c r="Q31" s="2">
        <v>12218</v>
      </c>
      <c r="R31" s="2">
        <v>32077</v>
      </c>
      <c r="S31" s="2">
        <v>6006</v>
      </c>
      <c r="T31" s="2">
        <v>1505</v>
      </c>
      <c r="U31" s="2">
        <v>1546</v>
      </c>
      <c r="V31" s="2">
        <v>3837</v>
      </c>
      <c r="W31" s="2">
        <v>15285</v>
      </c>
      <c r="X31" s="2">
        <v>1948</v>
      </c>
      <c r="Y31" s="2">
        <v>3791</v>
      </c>
      <c r="Z31" s="2">
        <v>0</v>
      </c>
      <c r="AA31" s="1">
        <f t="shared" ref="AA31" si="16">Q31+S31+U31+W31+Y31</f>
        <v>38846</v>
      </c>
      <c r="AB31" s="12">
        <f t="shared" ref="AB31" si="17">R31+T31+V31+X31+Z31</f>
        <v>39367</v>
      </c>
      <c r="AC31" s="13">
        <f>AA31+AB31</f>
        <v>78213</v>
      </c>
      <c r="AE31" s="4" t="s">
        <v>16</v>
      </c>
      <c r="AF31" s="2">
        <f t="shared" ref="AF31:AO31" si="18">IFERROR(B31/Q31, "N.A.")</f>
        <v>2867.543214928794</v>
      </c>
      <c r="AG31" s="2">
        <f t="shared" si="18"/>
        <v>6244.3143685506757</v>
      </c>
      <c r="AH31" s="2">
        <f t="shared" si="18"/>
        <v>3810.9728604728602</v>
      </c>
      <c r="AI31" s="2">
        <f t="shared" si="18"/>
        <v>4412.538870431893</v>
      </c>
      <c r="AJ31" s="2">
        <f t="shared" si="18"/>
        <v>5508.2729624838294</v>
      </c>
      <c r="AK31" s="2">
        <f t="shared" si="18"/>
        <v>8223.9210320562943</v>
      </c>
      <c r="AL31" s="2">
        <f t="shared" si="18"/>
        <v>2345.0378148511631</v>
      </c>
      <c r="AM31" s="2">
        <f t="shared" si="18"/>
        <v>3819.7895277207394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2633.0648972867225</v>
      </c>
      <c r="AQ31" s="16">
        <f t="shared" ref="AQ31" si="20">IFERROR(M31/AB31, "N.A.")</f>
        <v>6247.2598369192474</v>
      </c>
      <c r="AR31" s="13">
        <f t="shared" ref="AR31" si="21">IFERROR(N31/AC31, "N.A.")</f>
        <v>4452.1999795430438</v>
      </c>
    </row>
    <row r="32" spans="1:44" ht="15" customHeight="1" thickBot="1" x14ac:dyDescent="0.3">
      <c r="A32" s="5" t="s">
        <v>0</v>
      </c>
      <c r="B32" s="46">
        <f>B31+C31</f>
        <v>235334515.00000003</v>
      </c>
      <c r="C32" s="47"/>
      <c r="D32" s="46">
        <f>D31+E31</f>
        <v>29529574</v>
      </c>
      <c r="E32" s="47"/>
      <c r="F32" s="46">
        <f>F31+G31</f>
        <v>40070975</v>
      </c>
      <c r="G32" s="47"/>
      <c r="H32" s="46">
        <f>H31+I31</f>
        <v>43284853.00000003</v>
      </c>
      <c r="I32" s="47"/>
      <c r="J32" s="46">
        <f>J31+K31</f>
        <v>0</v>
      </c>
      <c r="K32" s="47"/>
      <c r="L32" s="46">
        <f>L31+M31</f>
        <v>348219917.00000006</v>
      </c>
      <c r="M32" s="50"/>
      <c r="N32" s="19">
        <f>B32+D32+F32+H32+J32</f>
        <v>348219917</v>
      </c>
      <c r="P32" s="5" t="s">
        <v>0</v>
      </c>
      <c r="Q32" s="46">
        <f>Q31+R31</f>
        <v>44295</v>
      </c>
      <c r="R32" s="47"/>
      <c r="S32" s="46">
        <f>S31+T31</f>
        <v>7511</v>
      </c>
      <c r="T32" s="47"/>
      <c r="U32" s="46">
        <f>U31+V31</f>
        <v>5383</v>
      </c>
      <c r="V32" s="47"/>
      <c r="W32" s="46">
        <f>W31+X31</f>
        <v>17233</v>
      </c>
      <c r="X32" s="47"/>
      <c r="Y32" s="46">
        <f>Y31+Z31</f>
        <v>3791</v>
      </c>
      <c r="Z32" s="47"/>
      <c r="AA32" s="46">
        <f>AA31+AB31</f>
        <v>78213</v>
      </c>
      <c r="AB32" s="47"/>
      <c r="AC32" s="20">
        <f>Q32+S32+U32+W32+Y32</f>
        <v>78213</v>
      </c>
      <c r="AE32" s="5" t="s">
        <v>0</v>
      </c>
      <c r="AF32" s="48">
        <f>IFERROR(B32/Q32,"N.A.")</f>
        <v>5312.8911841065592</v>
      </c>
      <c r="AG32" s="49"/>
      <c r="AH32" s="48">
        <f>IFERROR(D32/S32,"N.A.")</f>
        <v>3931.5103181999734</v>
      </c>
      <c r="AI32" s="49"/>
      <c r="AJ32" s="48">
        <f>IFERROR(F32/U32,"N.A.")</f>
        <v>7443.9856957087122</v>
      </c>
      <c r="AK32" s="49"/>
      <c r="AL32" s="48">
        <f>IFERROR(H32/W32,"N.A.")</f>
        <v>2511.7421806998218</v>
      </c>
      <c r="AM32" s="49"/>
      <c r="AN32" s="48">
        <f>IFERROR(J32/Y32,"N.A.")</f>
        <v>0</v>
      </c>
      <c r="AO32" s="49"/>
      <c r="AP32" s="48">
        <f>IFERROR(L32/AA32,"N.A.")</f>
        <v>4452.1999795430438</v>
      </c>
      <c r="AQ32" s="49"/>
      <c r="AR32" s="17">
        <f>IFERROR(N32/AC32, "N.A.")</f>
        <v>4452.1999795430429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1181924</v>
      </c>
      <c r="C39" s="2"/>
      <c r="D39" s="2">
        <v>513600</v>
      </c>
      <c r="E39" s="2"/>
      <c r="F39" s="2">
        <v>2249900</v>
      </c>
      <c r="G39" s="2"/>
      <c r="H39" s="2">
        <v>14743578.999999998</v>
      </c>
      <c r="I39" s="2"/>
      <c r="J39" s="2">
        <v>0</v>
      </c>
      <c r="K39" s="2"/>
      <c r="L39" s="1">
        <f t="shared" ref="L39:M42" si="22">B39+D39+F39+H39+J39</f>
        <v>18689003</v>
      </c>
      <c r="M39" s="12">
        <f t="shared" si="22"/>
        <v>0</v>
      </c>
      <c r="N39" s="13">
        <f>L39+M39</f>
        <v>18689003</v>
      </c>
      <c r="P39" s="3" t="s">
        <v>12</v>
      </c>
      <c r="Q39" s="2">
        <v>648</v>
      </c>
      <c r="R39" s="2">
        <v>0</v>
      </c>
      <c r="S39" s="2">
        <v>580</v>
      </c>
      <c r="T39" s="2">
        <v>0</v>
      </c>
      <c r="U39" s="2">
        <v>689</v>
      </c>
      <c r="V39" s="2">
        <v>0</v>
      </c>
      <c r="W39" s="2">
        <v>13601</v>
      </c>
      <c r="X39" s="2">
        <v>0</v>
      </c>
      <c r="Y39" s="2">
        <v>3122</v>
      </c>
      <c r="Z39" s="2">
        <v>0</v>
      </c>
      <c r="AA39" s="1">
        <f t="shared" ref="AA39:AB42" si="23">Q39+S39+U39+W39+Y39</f>
        <v>18640</v>
      </c>
      <c r="AB39" s="12">
        <f t="shared" si="23"/>
        <v>0</v>
      </c>
      <c r="AC39" s="13">
        <f>AA39+AB39</f>
        <v>18640</v>
      </c>
      <c r="AE39" s="3" t="s">
        <v>12</v>
      </c>
      <c r="AF39" s="2">
        <f t="shared" ref="AF39:AR42" si="24">IFERROR(B39/Q39, "N.A.")</f>
        <v>1823.9567901234568</v>
      </c>
      <c r="AG39" s="2" t="str">
        <f t="shared" si="24"/>
        <v>N.A.</v>
      </c>
      <c r="AH39" s="2">
        <f t="shared" si="24"/>
        <v>885.51724137931035</v>
      </c>
      <c r="AI39" s="2" t="str">
        <f t="shared" si="24"/>
        <v>N.A.</v>
      </c>
      <c r="AJ39" s="2">
        <f t="shared" si="24"/>
        <v>3265.4571843251088</v>
      </c>
      <c r="AK39" s="2" t="str">
        <f t="shared" si="24"/>
        <v>N.A.</v>
      </c>
      <c r="AL39" s="2">
        <f t="shared" si="24"/>
        <v>1084.0069847805307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1002.6289163090129</v>
      </c>
      <c r="AQ39" s="16" t="str">
        <f t="shared" si="24"/>
        <v>N.A.</v>
      </c>
      <c r="AR39" s="13">
        <f t="shared" si="24"/>
        <v>1002.6289163090129</v>
      </c>
    </row>
    <row r="40" spans="1:44" ht="15" customHeight="1" thickBot="1" x14ac:dyDescent="0.3">
      <c r="A40" s="3" t="s">
        <v>13</v>
      </c>
      <c r="B40" s="2">
        <v>5137518</v>
      </c>
      <c r="C40" s="2">
        <v>1613135</v>
      </c>
      <c r="D40" s="2">
        <v>335615</v>
      </c>
      <c r="E40" s="2"/>
      <c r="F40" s="2"/>
      <c r="G40" s="2"/>
      <c r="H40" s="2"/>
      <c r="I40" s="2"/>
      <c r="J40" s="2"/>
      <c r="K40" s="2"/>
      <c r="L40" s="1">
        <f t="shared" si="22"/>
        <v>5473133</v>
      </c>
      <c r="M40" s="12">
        <f t="shared" si="22"/>
        <v>1613135</v>
      </c>
      <c r="N40" s="13">
        <f>L40+M40</f>
        <v>7086268</v>
      </c>
      <c r="P40" s="3" t="s">
        <v>13</v>
      </c>
      <c r="Q40" s="2">
        <v>3602</v>
      </c>
      <c r="R40" s="2">
        <v>802</v>
      </c>
      <c r="S40" s="2">
        <v>541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4143</v>
      </c>
      <c r="AB40" s="12">
        <f t="shared" si="23"/>
        <v>802</v>
      </c>
      <c r="AC40" s="13">
        <f>AA40+AB40</f>
        <v>4945</v>
      </c>
      <c r="AE40" s="3" t="s">
        <v>13</v>
      </c>
      <c r="AF40" s="2">
        <f t="shared" si="24"/>
        <v>1426.2959466962798</v>
      </c>
      <c r="AG40" s="2">
        <f t="shared" si="24"/>
        <v>2011.3902743142144</v>
      </c>
      <c r="AH40" s="2">
        <f t="shared" si="24"/>
        <v>620.36044362292057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1321.0555153270577</v>
      </c>
      <c r="AQ40" s="16">
        <f t="shared" si="24"/>
        <v>2011.3902743142144</v>
      </c>
      <c r="AR40" s="13">
        <f t="shared" si="24"/>
        <v>1433.0167846309403</v>
      </c>
    </row>
    <row r="41" spans="1:44" ht="15" customHeight="1" thickBot="1" x14ac:dyDescent="0.3">
      <c r="A41" s="3" t="s">
        <v>14</v>
      </c>
      <c r="B41" s="2">
        <v>14569355.000000002</v>
      </c>
      <c r="C41" s="2">
        <v>102775439</v>
      </c>
      <c r="D41" s="2">
        <v>300000</v>
      </c>
      <c r="E41" s="2">
        <v>1295000</v>
      </c>
      <c r="F41" s="2"/>
      <c r="G41" s="2">
        <v>12950800</v>
      </c>
      <c r="H41" s="2"/>
      <c r="I41" s="2">
        <v>3061110.0000000005</v>
      </c>
      <c r="J41" s="2">
        <v>0</v>
      </c>
      <c r="K41" s="2"/>
      <c r="L41" s="1">
        <f t="shared" si="22"/>
        <v>14869355.000000002</v>
      </c>
      <c r="M41" s="12">
        <f t="shared" si="22"/>
        <v>120082349</v>
      </c>
      <c r="N41" s="13">
        <f>L41+M41</f>
        <v>134951704</v>
      </c>
      <c r="P41" s="3" t="s">
        <v>14</v>
      </c>
      <c r="Q41" s="2">
        <v>5414</v>
      </c>
      <c r="R41" s="2">
        <v>18782</v>
      </c>
      <c r="S41" s="2">
        <v>50</v>
      </c>
      <c r="T41" s="2">
        <v>185</v>
      </c>
      <c r="U41" s="2">
        <v>0</v>
      </c>
      <c r="V41" s="2">
        <v>1229</v>
      </c>
      <c r="W41" s="2">
        <v>0</v>
      </c>
      <c r="X41" s="2">
        <v>1305</v>
      </c>
      <c r="Y41" s="2">
        <v>2258</v>
      </c>
      <c r="Z41" s="2">
        <v>0</v>
      </c>
      <c r="AA41" s="1">
        <f t="shared" si="23"/>
        <v>7722</v>
      </c>
      <c r="AB41" s="12">
        <f t="shared" si="23"/>
        <v>21501</v>
      </c>
      <c r="AC41" s="13">
        <f>AA41+AB41</f>
        <v>29223</v>
      </c>
      <c r="AE41" s="3" t="s">
        <v>14</v>
      </c>
      <c r="AF41" s="2">
        <f t="shared" si="24"/>
        <v>2691.0519024750652</v>
      </c>
      <c r="AG41" s="2">
        <f t="shared" si="24"/>
        <v>5472.017836226174</v>
      </c>
      <c r="AH41" s="2">
        <f t="shared" si="24"/>
        <v>6000</v>
      </c>
      <c r="AI41" s="2">
        <f t="shared" si="24"/>
        <v>7000</v>
      </c>
      <c r="AJ41" s="2" t="str">
        <f t="shared" si="24"/>
        <v>N.A.</v>
      </c>
      <c r="AK41" s="2">
        <f t="shared" si="24"/>
        <v>10537.672904800651</v>
      </c>
      <c r="AL41" s="2" t="str">
        <f t="shared" si="24"/>
        <v>N.A.</v>
      </c>
      <c r="AM41" s="2">
        <f t="shared" si="24"/>
        <v>2345.6781609195405</v>
      </c>
      <c r="AN41" s="2">
        <f t="shared" si="24"/>
        <v>0</v>
      </c>
      <c r="AO41" s="2" t="str">
        <f t="shared" si="24"/>
        <v>N.A.</v>
      </c>
      <c r="AP41" s="15">
        <f t="shared" si="24"/>
        <v>1925.5833980833984</v>
      </c>
      <c r="AQ41" s="16">
        <f t="shared" si="24"/>
        <v>5584.9657690339982</v>
      </c>
      <c r="AR41" s="13">
        <f t="shared" si="24"/>
        <v>4617.9962358416315</v>
      </c>
    </row>
    <row r="42" spans="1:44" ht="15" customHeight="1" thickBot="1" x14ac:dyDescent="0.3">
      <c r="A42" s="3" t="s">
        <v>15</v>
      </c>
      <c r="B42" s="2"/>
      <c r="C42" s="2"/>
      <c r="D42" s="2">
        <v>228668.00000000003</v>
      </c>
      <c r="E42" s="2"/>
      <c r="F42" s="2"/>
      <c r="G42" s="2">
        <v>1707972</v>
      </c>
      <c r="H42" s="2">
        <v>478481</v>
      </c>
      <c r="I42" s="2"/>
      <c r="J42" s="2">
        <v>0</v>
      </c>
      <c r="K42" s="2"/>
      <c r="L42" s="1">
        <f t="shared" si="22"/>
        <v>707149</v>
      </c>
      <c r="M42" s="12">
        <f t="shared" si="22"/>
        <v>1707972</v>
      </c>
      <c r="N42" s="13">
        <f>L42+M42</f>
        <v>2415121</v>
      </c>
      <c r="P42" s="3" t="s">
        <v>15</v>
      </c>
      <c r="Q42" s="2">
        <v>0</v>
      </c>
      <c r="R42" s="2">
        <v>0</v>
      </c>
      <c r="S42" s="2">
        <v>454</v>
      </c>
      <c r="T42" s="2">
        <v>0</v>
      </c>
      <c r="U42" s="2">
        <v>0</v>
      </c>
      <c r="V42" s="2">
        <v>168</v>
      </c>
      <c r="W42" s="2">
        <v>277</v>
      </c>
      <c r="X42" s="2">
        <v>0</v>
      </c>
      <c r="Y42" s="2">
        <v>1133</v>
      </c>
      <c r="Z42" s="2">
        <v>0</v>
      </c>
      <c r="AA42" s="1">
        <f t="shared" si="23"/>
        <v>1864</v>
      </c>
      <c r="AB42" s="12">
        <f t="shared" si="23"/>
        <v>168</v>
      </c>
      <c r="AC42" s="13">
        <f>AA42+AB42</f>
        <v>2032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>
        <f t="shared" si="24"/>
        <v>503.67400881057273</v>
      </c>
      <c r="AI42" s="2" t="str">
        <f t="shared" si="24"/>
        <v>N.A.</v>
      </c>
      <c r="AJ42" s="2" t="str">
        <f t="shared" si="24"/>
        <v>N.A.</v>
      </c>
      <c r="AK42" s="2">
        <f t="shared" si="24"/>
        <v>10166.5</v>
      </c>
      <c r="AL42" s="2">
        <f t="shared" si="24"/>
        <v>1727.3682310469314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379.37178111587986</v>
      </c>
      <c r="AQ42" s="16">
        <f t="shared" si="24"/>
        <v>10166.5</v>
      </c>
      <c r="AR42" s="13">
        <f t="shared" si="24"/>
        <v>1188.5437992125985</v>
      </c>
    </row>
    <row r="43" spans="1:44" ht="15" customHeight="1" thickBot="1" x14ac:dyDescent="0.3">
      <c r="A43" s="4" t="s">
        <v>16</v>
      </c>
      <c r="B43" s="2">
        <v>20888797.000000004</v>
      </c>
      <c r="C43" s="2">
        <v>104388574.00000001</v>
      </c>
      <c r="D43" s="2">
        <v>1377883</v>
      </c>
      <c r="E43" s="2">
        <v>1295000</v>
      </c>
      <c r="F43" s="2">
        <v>2249900</v>
      </c>
      <c r="G43" s="2">
        <v>14658772</v>
      </c>
      <c r="H43" s="2">
        <v>15222060.000000004</v>
      </c>
      <c r="I43" s="2">
        <v>3061110.0000000005</v>
      </c>
      <c r="J43" s="2">
        <v>0</v>
      </c>
      <c r="K43" s="2"/>
      <c r="L43" s="1">
        <f t="shared" ref="L43" si="25">B43+D43+F43+H43+J43</f>
        <v>39738640.000000007</v>
      </c>
      <c r="M43" s="12">
        <f t="shared" ref="M43" si="26">C43+E43+G43+I43+K43</f>
        <v>123403456.00000001</v>
      </c>
      <c r="N43" s="18">
        <f>L43+M43</f>
        <v>163142096.00000003</v>
      </c>
      <c r="P43" s="4" t="s">
        <v>16</v>
      </c>
      <c r="Q43" s="2">
        <v>9664</v>
      </c>
      <c r="R43" s="2">
        <v>19584</v>
      </c>
      <c r="S43" s="2">
        <v>1625</v>
      </c>
      <c r="T43" s="2">
        <v>185</v>
      </c>
      <c r="U43" s="2">
        <v>689</v>
      </c>
      <c r="V43" s="2">
        <v>1397</v>
      </c>
      <c r="W43" s="2">
        <v>13878</v>
      </c>
      <c r="X43" s="2">
        <v>1305</v>
      </c>
      <c r="Y43" s="2">
        <v>6513</v>
      </c>
      <c r="Z43" s="2">
        <v>0</v>
      </c>
      <c r="AA43" s="1">
        <f t="shared" ref="AA43" si="27">Q43+S43+U43+W43+Y43</f>
        <v>32369</v>
      </c>
      <c r="AB43" s="12">
        <f t="shared" ref="AB43" si="28">R43+T43+V43+X43+Z43</f>
        <v>22471</v>
      </c>
      <c r="AC43" s="18">
        <f>AA43+AB43</f>
        <v>54840</v>
      </c>
      <c r="AE43" s="4" t="s">
        <v>16</v>
      </c>
      <c r="AF43" s="2">
        <f t="shared" ref="AF43:AO43" si="29">IFERROR(B43/Q43, "N.A.")</f>
        <v>2161.5063120860932</v>
      </c>
      <c r="AG43" s="2">
        <f t="shared" si="29"/>
        <v>5330.2989174836612</v>
      </c>
      <c r="AH43" s="2">
        <f t="shared" si="29"/>
        <v>847.928</v>
      </c>
      <c r="AI43" s="2">
        <f t="shared" si="29"/>
        <v>7000</v>
      </c>
      <c r="AJ43" s="2">
        <f t="shared" si="29"/>
        <v>3265.4571843251088</v>
      </c>
      <c r="AK43" s="2">
        <f t="shared" si="29"/>
        <v>10493.036506800287</v>
      </c>
      <c r="AL43" s="2">
        <f t="shared" si="29"/>
        <v>1096.8482490272377</v>
      </c>
      <c r="AM43" s="2">
        <f t="shared" si="29"/>
        <v>2345.6781609195405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1227.675862708147</v>
      </c>
      <c r="AQ43" s="16">
        <f t="shared" ref="AQ43" si="31">IFERROR(M43/AB43, "N.A.")</f>
        <v>5491.6762048862984</v>
      </c>
      <c r="AR43" s="13">
        <f t="shared" ref="AR43" si="32">IFERROR(N43/AC43, "N.A.")</f>
        <v>2974.8741064916126</v>
      </c>
    </row>
    <row r="44" spans="1:44" ht="15" customHeight="1" thickBot="1" x14ac:dyDescent="0.3">
      <c r="A44" s="5" t="s">
        <v>0</v>
      </c>
      <c r="B44" s="46">
        <f>B43+C43</f>
        <v>125277371.00000001</v>
      </c>
      <c r="C44" s="47"/>
      <c r="D44" s="46">
        <f>D43+E43</f>
        <v>2672883</v>
      </c>
      <c r="E44" s="47"/>
      <c r="F44" s="46">
        <f>F43+G43</f>
        <v>16908672</v>
      </c>
      <c r="G44" s="47"/>
      <c r="H44" s="46">
        <f>H43+I43</f>
        <v>18283170.000000004</v>
      </c>
      <c r="I44" s="47"/>
      <c r="J44" s="46">
        <f>J43+K43</f>
        <v>0</v>
      </c>
      <c r="K44" s="47"/>
      <c r="L44" s="46">
        <f>L43+M43</f>
        <v>163142096.00000003</v>
      </c>
      <c r="M44" s="50"/>
      <c r="N44" s="19">
        <f>B44+D44+F44+H44+J44</f>
        <v>163142096</v>
      </c>
      <c r="P44" s="5" t="s">
        <v>0</v>
      </c>
      <c r="Q44" s="46">
        <f>Q43+R43</f>
        <v>29248</v>
      </c>
      <c r="R44" s="47"/>
      <c r="S44" s="46">
        <f>S43+T43</f>
        <v>1810</v>
      </c>
      <c r="T44" s="47"/>
      <c r="U44" s="46">
        <f>U43+V43</f>
        <v>2086</v>
      </c>
      <c r="V44" s="47"/>
      <c r="W44" s="46">
        <f>W43+X43</f>
        <v>15183</v>
      </c>
      <c r="X44" s="47"/>
      <c r="Y44" s="46">
        <f>Y43+Z43</f>
        <v>6513</v>
      </c>
      <c r="Z44" s="47"/>
      <c r="AA44" s="46">
        <f>AA43+AB43</f>
        <v>54840</v>
      </c>
      <c r="AB44" s="50"/>
      <c r="AC44" s="19">
        <f>Q44+S44+U44+W44+Y44</f>
        <v>54840</v>
      </c>
      <c r="AE44" s="5" t="s">
        <v>0</v>
      </c>
      <c r="AF44" s="48">
        <f>IFERROR(B44/Q44,"N.A.")</f>
        <v>4283.2799165754932</v>
      </c>
      <c r="AG44" s="49"/>
      <c r="AH44" s="48">
        <f>IFERROR(D44/S44,"N.A.")</f>
        <v>1476.7309392265192</v>
      </c>
      <c r="AI44" s="49"/>
      <c r="AJ44" s="48">
        <f>IFERROR(F44/U44,"N.A.")</f>
        <v>8105.7871524448701</v>
      </c>
      <c r="AK44" s="49"/>
      <c r="AL44" s="48">
        <f>IFERROR(H44/W44,"N.A.")</f>
        <v>1204.1869195811107</v>
      </c>
      <c r="AM44" s="49"/>
      <c r="AN44" s="48">
        <f>IFERROR(J44/Y44,"N.A.")</f>
        <v>0</v>
      </c>
      <c r="AO44" s="49"/>
      <c r="AP44" s="48">
        <f>IFERROR(L44/AA44,"N.A.")</f>
        <v>2974.8741064916126</v>
      </c>
      <c r="AQ44" s="49"/>
      <c r="AR44" s="17">
        <f>IFERROR(N44/AC44, "N.A.")</f>
        <v>2974.8741064916121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53771007.999999978</v>
      </c>
      <c r="C15" s="2"/>
      <c r="D15" s="2">
        <v>30999642.999999993</v>
      </c>
      <c r="E15" s="2"/>
      <c r="F15" s="2">
        <v>51097711.000000007</v>
      </c>
      <c r="G15" s="2"/>
      <c r="H15" s="2">
        <v>108887138.99999999</v>
      </c>
      <c r="I15" s="2"/>
      <c r="J15" s="2">
        <v>0</v>
      </c>
      <c r="K15" s="2"/>
      <c r="L15" s="1">
        <f t="shared" ref="L15:M18" si="0">B15+D15+F15+H15+J15</f>
        <v>244755500.99999994</v>
      </c>
      <c r="M15" s="12">
        <f t="shared" si="0"/>
        <v>0</v>
      </c>
      <c r="N15" s="13">
        <f>L15+M15</f>
        <v>244755500.99999994</v>
      </c>
      <c r="P15" s="3" t="s">
        <v>12</v>
      </c>
      <c r="Q15" s="2">
        <v>12001</v>
      </c>
      <c r="R15" s="2">
        <v>0</v>
      </c>
      <c r="S15" s="2">
        <v>6747</v>
      </c>
      <c r="T15" s="2">
        <v>0</v>
      </c>
      <c r="U15" s="2">
        <v>6054</v>
      </c>
      <c r="V15" s="2">
        <v>0</v>
      </c>
      <c r="W15" s="2">
        <v>25694</v>
      </c>
      <c r="X15" s="2">
        <v>0</v>
      </c>
      <c r="Y15" s="2">
        <v>2745</v>
      </c>
      <c r="Z15" s="2">
        <v>0</v>
      </c>
      <c r="AA15" s="1">
        <f t="shared" ref="AA15:AB18" si="1">Q15+S15+U15+W15+Y15</f>
        <v>53241</v>
      </c>
      <c r="AB15" s="12">
        <f t="shared" si="1"/>
        <v>0</v>
      </c>
      <c r="AC15" s="13">
        <f>AA15+AB15</f>
        <v>53241</v>
      </c>
      <c r="AE15" s="3" t="s">
        <v>12</v>
      </c>
      <c r="AF15" s="2">
        <f t="shared" ref="AF15:AR18" si="2">IFERROR(B15/Q15, "N.A.")</f>
        <v>4480.543954670442</v>
      </c>
      <c r="AG15" s="2" t="str">
        <f t="shared" si="2"/>
        <v>N.A.</v>
      </c>
      <c r="AH15" s="2">
        <f t="shared" si="2"/>
        <v>4594.5817400326059</v>
      </c>
      <c r="AI15" s="2" t="str">
        <f t="shared" si="2"/>
        <v>N.A.</v>
      </c>
      <c r="AJ15" s="2">
        <f t="shared" si="2"/>
        <v>8440.3222662702356</v>
      </c>
      <c r="AK15" s="2" t="str">
        <f t="shared" si="2"/>
        <v>N.A.</v>
      </c>
      <c r="AL15" s="2">
        <f t="shared" si="2"/>
        <v>4237.8430372849689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4597.1244153941498</v>
      </c>
      <c r="AQ15" s="16" t="str">
        <f t="shared" si="2"/>
        <v>N.A.</v>
      </c>
      <c r="AR15" s="13">
        <f t="shared" si="2"/>
        <v>4597.1244153941498</v>
      </c>
    </row>
    <row r="16" spans="1:44" ht="15" customHeight="1" thickBot="1" x14ac:dyDescent="0.3">
      <c r="A16" s="3" t="s">
        <v>13</v>
      </c>
      <c r="B16" s="2">
        <v>25958089.000000011</v>
      </c>
      <c r="C16" s="2">
        <v>7889199.9999999991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25958089.000000011</v>
      </c>
      <c r="M16" s="12">
        <f t="shared" si="0"/>
        <v>7889199.9999999991</v>
      </c>
      <c r="N16" s="13">
        <f>L16+M16</f>
        <v>33847289.000000007</v>
      </c>
      <c r="P16" s="3" t="s">
        <v>13</v>
      </c>
      <c r="Q16" s="2">
        <v>9870</v>
      </c>
      <c r="R16" s="2">
        <v>850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9870</v>
      </c>
      <c r="AB16" s="12">
        <f t="shared" si="1"/>
        <v>850</v>
      </c>
      <c r="AC16" s="13">
        <f>AA16+AB16</f>
        <v>10720</v>
      </c>
      <c r="AE16" s="3" t="s">
        <v>13</v>
      </c>
      <c r="AF16" s="2">
        <f t="shared" si="2"/>
        <v>2629.9988855116526</v>
      </c>
      <c r="AG16" s="2">
        <f t="shared" si="2"/>
        <v>9281.4117647058811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2629.9988855116526</v>
      </c>
      <c r="AQ16" s="16">
        <f t="shared" si="2"/>
        <v>9281.4117647058811</v>
      </c>
      <c r="AR16" s="13">
        <f t="shared" si="2"/>
        <v>3157.3963619402994</v>
      </c>
    </row>
    <row r="17" spans="1:44" ht="15" customHeight="1" thickBot="1" x14ac:dyDescent="0.3">
      <c r="A17" s="3" t="s">
        <v>14</v>
      </c>
      <c r="B17" s="2">
        <v>175777628</v>
      </c>
      <c r="C17" s="2">
        <v>724486722.00000012</v>
      </c>
      <c r="D17" s="2">
        <v>50935842.000000015</v>
      </c>
      <c r="E17" s="2">
        <v>20989270.000000004</v>
      </c>
      <c r="F17" s="2"/>
      <c r="G17" s="2">
        <v>281259860</v>
      </c>
      <c r="H17" s="2"/>
      <c r="I17" s="2">
        <v>55949378.000000007</v>
      </c>
      <c r="J17" s="2">
        <v>0</v>
      </c>
      <c r="K17" s="2"/>
      <c r="L17" s="1">
        <f t="shared" si="0"/>
        <v>226713470</v>
      </c>
      <c r="M17" s="12">
        <f t="shared" si="0"/>
        <v>1082685230.0000002</v>
      </c>
      <c r="N17" s="13">
        <f>L17+M17</f>
        <v>1309398700.0000002</v>
      </c>
      <c r="P17" s="3" t="s">
        <v>14</v>
      </c>
      <c r="Q17" s="2">
        <v>36604</v>
      </c>
      <c r="R17" s="2">
        <v>115538</v>
      </c>
      <c r="S17" s="2">
        <v>7375</v>
      </c>
      <c r="T17" s="2">
        <v>2303</v>
      </c>
      <c r="U17" s="2">
        <v>0</v>
      </c>
      <c r="V17" s="2">
        <v>10002</v>
      </c>
      <c r="W17" s="2">
        <v>0</v>
      </c>
      <c r="X17" s="2">
        <v>7056</v>
      </c>
      <c r="Y17" s="2">
        <v>4495</v>
      </c>
      <c r="Z17" s="2">
        <v>0</v>
      </c>
      <c r="AA17" s="1">
        <f t="shared" si="1"/>
        <v>48474</v>
      </c>
      <c r="AB17" s="12">
        <f t="shared" si="1"/>
        <v>134899</v>
      </c>
      <c r="AC17" s="13">
        <f>AA17+AB17</f>
        <v>183373</v>
      </c>
      <c r="AE17" s="3" t="s">
        <v>14</v>
      </c>
      <c r="AF17" s="2">
        <f t="shared" si="2"/>
        <v>4802.1426073653156</v>
      </c>
      <c r="AG17" s="2">
        <f t="shared" si="2"/>
        <v>6270.5492738319872</v>
      </c>
      <c r="AH17" s="2">
        <f t="shared" si="2"/>
        <v>6906.554847457629</v>
      </c>
      <c r="AI17" s="2">
        <f t="shared" si="2"/>
        <v>9113.8818931828064</v>
      </c>
      <c r="AJ17" s="2" t="str">
        <f t="shared" si="2"/>
        <v>N.A.</v>
      </c>
      <c r="AK17" s="2">
        <f t="shared" si="2"/>
        <v>28120.361927614478</v>
      </c>
      <c r="AL17" s="2" t="str">
        <f t="shared" si="2"/>
        <v>N.A.</v>
      </c>
      <c r="AM17" s="2">
        <f t="shared" si="2"/>
        <v>7929.3336167800462</v>
      </c>
      <c r="AN17" s="2">
        <f t="shared" si="2"/>
        <v>0</v>
      </c>
      <c r="AO17" s="2" t="str">
        <f t="shared" si="2"/>
        <v>N.A.</v>
      </c>
      <c r="AP17" s="15">
        <f t="shared" si="2"/>
        <v>4677.0118001402816</v>
      </c>
      <c r="AQ17" s="16">
        <f t="shared" si="2"/>
        <v>8025.8951511871865</v>
      </c>
      <c r="AR17" s="13">
        <f t="shared" si="2"/>
        <v>7140.629754653085</v>
      </c>
    </row>
    <row r="18" spans="1:44" ht="15" customHeight="1" thickBot="1" x14ac:dyDescent="0.3">
      <c r="A18" s="3" t="s">
        <v>15</v>
      </c>
      <c r="B18" s="2">
        <v>2355600</v>
      </c>
      <c r="C18" s="2"/>
      <c r="D18" s="2">
        <v>332820</v>
      </c>
      <c r="E18" s="2"/>
      <c r="F18" s="2"/>
      <c r="G18" s="2">
        <v>645000</v>
      </c>
      <c r="H18" s="2">
        <v>1302469.9999999998</v>
      </c>
      <c r="I18" s="2"/>
      <c r="J18" s="2">
        <v>0</v>
      </c>
      <c r="K18" s="2"/>
      <c r="L18" s="1">
        <f t="shared" si="0"/>
        <v>3990890</v>
      </c>
      <c r="M18" s="12">
        <f t="shared" si="0"/>
        <v>645000</v>
      </c>
      <c r="N18" s="13">
        <f>L18+M18</f>
        <v>4635890</v>
      </c>
      <c r="P18" s="3" t="s">
        <v>15</v>
      </c>
      <c r="Q18" s="2">
        <v>960</v>
      </c>
      <c r="R18" s="2">
        <v>0</v>
      </c>
      <c r="S18" s="2">
        <v>166</v>
      </c>
      <c r="T18" s="2">
        <v>0</v>
      </c>
      <c r="U18" s="2">
        <v>0</v>
      </c>
      <c r="V18" s="2">
        <v>195</v>
      </c>
      <c r="W18" s="2">
        <v>413</v>
      </c>
      <c r="X18" s="2">
        <v>0</v>
      </c>
      <c r="Y18" s="2">
        <v>80</v>
      </c>
      <c r="Z18" s="2">
        <v>0</v>
      </c>
      <c r="AA18" s="1">
        <f t="shared" si="1"/>
        <v>1619</v>
      </c>
      <c r="AB18" s="12">
        <f t="shared" si="1"/>
        <v>195</v>
      </c>
      <c r="AC18" s="18">
        <f>AA18+AB18</f>
        <v>1814</v>
      </c>
      <c r="AE18" s="3" t="s">
        <v>15</v>
      </c>
      <c r="AF18" s="2">
        <f t="shared" si="2"/>
        <v>2453.75</v>
      </c>
      <c r="AG18" s="2" t="str">
        <f t="shared" si="2"/>
        <v>N.A.</v>
      </c>
      <c r="AH18" s="2">
        <f t="shared" si="2"/>
        <v>2004.9397590361446</v>
      </c>
      <c r="AI18" s="2" t="str">
        <f t="shared" si="2"/>
        <v>N.A.</v>
      </c>
      <c r="AJ18" s="2" t="str">
        <f t="shared" si="2"/>
        <v>N.A.</v>
      </c>
      <c r="AK18" s="2">
        <f t="shared" si="2"/>
        <v>3307.6923076923076</v>
      </c>
      <c r="AL18" s="2">
        <f t="shared" si="2"/>
        <v>3153.6803874092002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2465.0339715873997</v>
      </c>
      <c r="AQ18" s="16">
        <f t="shared" si="2"/>
        <v>3307.6923076923076</v>
      </c>
      <c r="AR18" s="13">
        <f t="shared" si="2"/>
        <v>2555.6174200661521</v>
      </c>
    </row>
    <row r="19" spans="1:44" ht="15" customHeight="1" thickBot="1" x14ac:dyDescent="0.3">
      <c r="A19" s="4" t="s">
        <v>16</v>
      </c>
      <c r="B19" s="2">
        <v>257862325.00000015</v>
      </c>
      <c r="C19" s="2">
        <v>732375921.99999952</v>
      </c>
      <c r="D19" s="2">
        <v>82268304.999999985</v>
      </c>
      <c r="E19" s="2">
        <v>20989270.000000004</v>
      </c>
      <c r="F19" s="2">
        <v>51097711.000000007</v>
      </c>
      <c r="G19" s="2">
        <v>281904859.99999988</v>
      </c>
      <c r="H19" s="2">
        <v>110189608.99999991</v>
      </c>
      <c r="I19" s="2">
        <v>55949378.000000007</v>
      </c>
      <c r="J19" s="2">
        <v>0</v>
      </c>
      <c r="K19" s="2"/>
      <c r="L19" s="1">
        <f t="shared" ref="L19" si="3">B19+D19+F19+H19+J19</f>
        <v>501417950</v>
      </c>
      <c r="M19" s="12">
        <f t="shared" ref="M19" si="4">C19+E19+G19+I19+K19</f>
        <v>1091219429.9999995</v>
      </c>
      <c r="N19" s="18">
        <f>L19+M19</f>
        <v>1592637379.9999995</v>
      </c>
      <c r="P19" s="4" t="s">
        <v>16</v>
      </c>
      <c r="Q19" s="2">
        <v>59435</v>
      </c>
      <c r="R19" s="2">
        <v>116388</v>
      </c>
      <c r="S19" s="2">
        <v>14288</v>
      </c>
      <c r="T19" s="2">
        <v>2303</v>
      </c>
      <c r="U19" s="2">
        <v>6054</v>
      </c>
      <c r="V19" s="2">
        <v>10197</v>
      </c>
      <c r="W19" s="2">
        <v>26107</v>
      </c>
      <c r="X19" s="2">
        <v>7056</v>
      </c>
      <c r="Y19" s="2">
        <v>7320</v>
      </c>
      <c r="Z19" s="2">
        <v>0</v>
      </c>
      <c r="AA19" s="1">
        <f t="shared" ref="AA19" si="5">Q19+S19+U19+W19+Y19</f>
        <v>113204</v>
      </c>
      <c r="AB19" s="12">
        <f t="shared" ref="AB19" si="6">R19+T19+V19+X19+Z19</f>
        <v>135944</v>
      </c>
      <c r="AC19" s="13">
        <f>AA19+AB19</f>
        <v>249148</v>
      </c>
      <c r="AE19" s="4" t="s">
        <v>16</v>
      </c>
      <c r="AF19" s="2">
        <f t="shared" ref="AF19:AO19" si="7">IFERROR(B19/Q19, "N.A.")</f>
        <v>4338.5601918061775</v>
      </c>
      <c r="AG19" s="2">
        <f t="shared" si="7"/>
        <v>6292.5380795270949</v>
      </c>
      <c r="AH19" s="2">
        <f t="shared" si="7"/>
        <v>5757.8600923852173</v>
      </c>
      <c r="AI19" s="2">
        <f t="shared" si="7"/>
        <v>9113.8818931828064</v>
      </c>
      <c r="AJ19" s="2">
        <f t="shared" si="7"/>
        <v>8440.3222662702356</v>
      </c>
      <c r="AK19" s="2">
        <f t="shared" si="7"/>
        <v>27645.862508580944</v>
      </c>
      <c r="AL19" s="2">
        <f t="shared" si="7"/>
        <v>4220.6921132263342</v>
      </c>
      <c r="AM19" s="2">
        <f t="shared" si="7"/>
        <v>7929.3336167800462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4429.3306773612239</v>
      </c>
      <c r="AQ19" s="16">
        <f t="shared" ref="AQ19" si="9">IFERROR(M19/AB19, "N.A.")</f>
        <v>8026.977505443414</v>
      </c>
      <c r="AR19" s="13">
        <f t="shared" ref="AR19" si="10">IFERROR(N19/AC19, "N.A.")</f>
        <v>6392.3345963042029</v>
      </c>
    </row>
    <row r="20" spans="1:44" ht="15" customHeight="1" thickBot="1" x14ac:dyDescent="0.3">
      <c r="A20" s="5" t="s">
        <v>0</v>
      </c>
      <c r="B20" s="46">
        <f>B19+C19</f>
        <v>990238246.99999964</v>
      </c>
      <c r="C20" s="47"/>
      <c r="D20" s="46">
        <f>D19+E19</f>
        <v>103257574.99999999</v>
      </c>
      <c r="E20" s="47"/>
      <c r="F20" s="46">
        <f>F19+G19</f>
        <v>333002570.99999988</v>
      </c>
      <c r="G20" s="47"/>
      <c r="H20" s="46">
        <f>H19+I19</f>
        <v>166138986.99999991</v>
      </c>
      <c r="I20" s="47"/>
      <c r="J20" s="46">
        <f>J19+K19</f>
        <v>0</v>
      </c>
      <c r="K20" s="47"/>
      <c r="L20" s="46">
        <f>L19+M19</f>
        <v>1592637379.9999995</v>
      </c>
      <c r="M20" s="50"/>
      <c r="N20" s="19">
        <f>B20+D20+F20+H20+J20</f>
        <v>1592637379.9999995</v>
      </c>
      <c r="P20" s="5" t="s">
        <v>0</v>
      </c>
      <c r="Q20" s="46">
        <f>Q19+R19</f>
        <v>175823</v>
      </c>
      <c r="R20" s="47"/>
      <c r="S20" s="46">
        <f>S19+T19</f>
        <v>16591</v>
      </c>
      <c r="T20" s="47"/>
      <c r="U20" s="46">
        <f>U19+V19</f>
        <v>16251</v>
      </c>
      <c r="V20" s="47"/>
      <c r="W20" s="46">
        <f>W19+X19</f>
        <v>33163</v>
      </c>
      <c r="X20" s="47"/>
      <c r="Y20" s="46">
        <f>Y19+Z19</f>
        <v>7320</v>
      </c>
      <c r="Z20" s="47"/>
      <c r="AA20" s="46">
        <f>AA19+AB19</f>
        <v>249148</v>
      </c>
      <c r="AB20" s="47"/>
      <c r="AC20" s="20">
        <f>Q20+S20+U20+W20+Y20</f>
        <v>249148</v>
      </c>
      <c r="AE20" s="5" t="s">
        <v>0</v>
      </c>
      <c r="AF20" s="48">
        <f>IFERROR(B20/Q20,"N.A.")</f>
        <v>5632.0176939308258</v>
      </c>
      <c r="AG20" s="49"/>
      <c r="AH20" s="48">
        <f>IFERROR(D20/S20,"N.A.")</f>
        <v>6223.7101440540046</v>
      </c>
      <c r="AI20" s="49"/>
      <c r="AJ20" s="48">
        <f>IFERROR(F20/U20,"N.A.")</f>
        <v>20491.20491046704</v>
      </c>
      <c r="AK20" s="49"/>
      <c r="AL20" s="48">
        <f>IFERROR(H20/W20,"N.A.")</f>
        <v>5009.7695323101016</v>
      </c>
      <c r="AM20" s="49"/>
      <c r="AN20" s="48">
        <f>IFERROR(J20/Y20,"N.A.")</f>
        <v>0</v>
      </c>
      <c r="AO20" s="49"/>
      <c r="AP20" s="48">
        <f>IFERROR(L20/AA20,"N.A.")</f>
        <v>6392.3345963042029</v>
      </c>
      <c r="AQ20" s="49"/>
      <c r="AR20" s="17">
        <f>IFERROR(N20/AC20, "N.A.")</f>
        <v>6392.3345963042029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48899683.000000015</v>
      </c>
      <c r="C27" s="2"/>
      <c r="D27" s="2">
        <v>30811642.999999996</v>
      </c>
      <c r="E27" s="2"/>
      <c r="F27" s="2">
        <v>45335865.000000007</v>
      </c>
      <c r="G27" s="2"/>
      <c r="H27" s="2">
        <v>77991883.00000003</v>
      </c>
      <c r="I27" s="2"/>
      <c r="J27" s="2">
        <v>0</v>
      </c>
      <c r="K27" s="2"/>
      <c r="L27" s="1">
        <f t="shared" ref="L27:M30" si="11">B27+D27+F27+H27+J27</f>
        <v>203039074.00000006</v>
      </c>
      <c r="M27" s="12">
        <f t="shared" si="11"/>
        <v>0</v>
      </c>
      <c r="N27" s="13">
        <f>L27+M27</f>
        <v>203039074.00000006</v>
      </c>
      <c r="P27" s="3" t="s">
        <v>12</v>
      </c>
      <c r="Q27" s="2">
        <v>10457</v>
      </c>
      <c r="R27" s="2">
        <v>0</v>
      </c>
      <c r="S27" s="2">
        <v>6653</v>
      </c>
      <c r="T27" s="2">
        <v>0</v>
      </c>
      <c r="U27" s="2">
        <v>5309</v>
      </c>
      <c r="V27" s="2">
        <v>0</v>
      </c>
      <c r="W27" s="2">
        <v>14977</v>
      </c>
      <c r="X27" s="2">
        <v>0</v>
      </c>
      <c r="Y27" s="2">
        <v>346</v>
      </c>
      <c r="Z27" s="2">
        <v>0</v>
      </c>
      <c r="AA27" s="1">
        <f t="shared" ref="AA27:AB30" si="12">Q27+S27+U27+W27+Y27</f>
        <v>37742</v>
      </c>
      <c r="AB27" s="12">
        <f t="shared" si="12"/>
        <v>0</v>
      </c>
      <c r="AC27" s="13">
        <f>AA27+AB27</f>
        <v>37742</v>
      </c>
      <c r="AE27" s="3" t="s">
        <v>12</v>
      </c>
      <c r="AF27" s="2">
        <f t="shared" ref="AF27:AR30" si="13">IFERROR(B27/Q27, "N.A.")</f>
        <v>4676.263077364446</v>
      </c>
      <c r="AG27" s="2" t="str">
        <f t="shared" si="13"/>
        <v>N.A.</v>
      </c>
      <c r="AH27" s="2">
        <f t="shared" si="13"/>
        <v>4631.2404930106713</v>
      </c>
      <c r="AI27" s="2" t="str">
        <f t="shared" si="13"/>
        <v>N.A.</v>
      </c>
      <c r="AJ27" s="2">
        <f t="shared" si="13"/>
        <v>8539.435863627803</v>
      </c>
      <c r="AK27" s="2" t="str">
        <f t="shared" si="13"/>
        <v>N.A.</v>
      </c>
      <c r="AL27" s="2">
        <f t="shared" si="13"/>
        <v>5207.4436135407641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5379.6585766520075</v>
      </c>
      <c r="AQ27" s="16" t="str">
        <f t="shared" si="13"/>
        <v>N.A.</v>
      </c>
      <c r="AR27" s="13">
        <f t="shared" si="13"/>
        <v>5379.6585766520075</v>
      </c>
    </row>
    <row r="28" spans="1:44" ht="15" customHeight="1" thickBot="1" x14ac:dyDescent="0.3">
      <c r="A28" s="3" t="s">
        <v>13</v>
      </c>
      <c r="B28" s="2">
        <v>2584110</v>
      </c>
      <c r="C28" s="2">
        <v>1690400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2584110</v>
      </c>
      <c r="M28" s="12">
        <f t="shared" si="11"/>
        <v>1690400</v>
      </c>
      <c r="N28" s="13">
        <f>L28+M28</f>
        <v>4274510</v>
      </c>
      <c r="P28" s="3" t="s">
        <v>13</v>
      </c>
      <c r="Q28" s="2">
        <v>912</v>
      </c>
      <c r="R28" s="2">
        <v>258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912</v>
      </c>
      <c r="AB28" s="12">
        <f t="shared" si="12"/>
        <v>258</v>
      </c>
      <c r="AC28" s="13">
        <f>AA28+AB28</f>
        <v>1170</v>
      </c>
      <c r="AE28" s="3" t="s">
        <v>13</v>
      </c>
      <c r="AF28" s="2">
        <f t="shared" si="13"/>
        <v>2833.4539473684213</v>
      </c>
      <c r="AG28" s="2">
        <f t="shared" si="13"/>
        <v>6551.937984496124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2833.4539473684213</v>
      </c>
      <c r="AQ28" s="16">
        <f t="shared" si="13"/>
        <v>6551.937984496124</v>
      </c>
      <c r="AR28" s="13">
        <f t="shared" si="13"/>
        <v>3653.4273504273506</v>
      </c>
    </row>
    <row r="29" spans="1:44" ht="15" customHeight="1" thickBot="1" x14ac:dyDescent="0.3">
      <c r="A29" s="3" t="s">
        <v>14</v>
      </c>
      <c r="B29" s="2">
        <v>124782466.99999994</v>
      </c>
      <c r="C29" s="2">
        <v>501424524.00000036</v>
      </c>
      <c r="D29" s="2">
        <v>41191800</v>
      </c>
      <c r="E29" s="2">
        <v>17564560</v>
      </c>
      <c r="F29" s="2"/>
      <c r="G29" s="2">
        <v>235096480.00000006</v>
      </c>
      <c r="H29" s="2"/>
      <c r="I29" s="2">
        <v>44433252.999999993</v>
      </c>
      <c r="J29" s="2">
        <v>0</v>
      </c>
      <c r="K29" s="2"/>
      <c r="L29" s="1">
        <f t="shared" si="11"/>
        <v>165974266.99999994</v>
      </c>
      <c r="M29" s="12">
        <f t="shared" si="11"/>
        <v>798518817.00000048</v>
      </c>
      <c r="N29" s="13">
        <f>L29+M29</f>
        <v>964493084.00000048</v>
      </c>
      <c r="P29" s="3" t="s">
        <v>14</v>
      </c>
      <c r="Q29" s="2">
        <v>25094</v>
      </c>
      <c r="R29" s="2">
        <v>77516</v>
      </c>
      <c r="S29" s="2">
        <v>4993</v>
      </c>
      <c r="T29" s="2">
        <v>1724</v>
      </c>
      <c r="U29" s="2">
        <v>0</v>
      </c>
      <c r="V29" s="2">
        <v>8076</v>
      </c>
      <c r="W29" s="2">
        <v>0</v>
      </c>
      <c r="X29" s="2">
        <v>4630</v>
      </c>
      <c r="Y29" s="2">
        <v>1687</v>
      </c>
      <c r="Z29" s="2">
        <v>0</v>
      </c>
      <c r="AA29" s="1">
        <f t="shared" si="12"/>
        <v>31774</v>
      </c>
      <c r="AB29" s="12">
        <f t="shared" si="12"/>
        <v>91946</v>
      </c>
      <c r="AC29" s="13">
        <f>AA29+AB29</f>
        <v>123720</v>
      </c>
      <c r="AE29" s="3" t="s">
        <v>14</v>
      </c>
      <c r="AF29" s="2">
        <f t="shared" si="13"/>
        <v>4972.6016976169576</v>
      </c>
      <c r="AG29" s="2">
        <f t="shared" si="13"/>
        <v>6468.658393105944</v>
      </c>
      <c r="AH29" s="2">
        <f t="shared" si="13"/>
        <v>8249.9098738233533</v>
      </c>
      <c r="AI29" s="2">
        <f t="shared" si="13"/>
        <v>10188.259860788863</v>
      </c>
      <c r="AJ29" s="2" t="str">
        <f t="shared" si="13"/>
        <v>N.A.</v>
      </c>
      <c r="AK29" s="2">
        <f t="shared" si="13"/>
        <v>29110.510153541363</v>
      </c>
      <c r="AL29" s="2" t="str">
        <f t="shared" si="13"/>
        <v>N.A.</v>
      </c>
      <c r="AM29" s="2">
        <f t="shared" si="13"/>
        <v>9596.8149028077733</v>
      </c>
      <c r="AN29" s="2">
        <f t="shared" si="13"/>
        <v>0</v>
      </c>
      <c r="AO29" s="2" t="str">
        <f t="shared" si="13"/>
        <v>N.A.</v>
      </c>
      <c r="AP29" s="15">
        <f t="shared" si="13"/>
        <v>5223.5874299741909</v>
      </c>
      <c r="AQ29" s="16">
        <f t="shared" si="13"/>
        <v>8684.6498705762133</v>
      </c>
      <c r="AR29" s="13">
        <f t="shared" si="13"/>
        <v>7795.7733915292638</v>
      </c>
    </row>
    <row r="30" spans="1:44" ht="15" customHeight="1" thickBot="1" x14ac:dyDescent="0.3">
      <c r="A30" s="3" t="s">
        <v>15</v>
      </c>
      <c r="B30" s="2">
        <v>1891200</v>
      </c>
      <c r="C30" s="2"/>
      <c r="D30" s="2">
        <v>332820</v>
      </c>
      <c r="E30" s="2"/>
      <c r="F30" s="2"/>
      <c r="G30" s="2">
        <v>645000</v>
      </c>
      <c r="H30" s="2">
        <v>1302469.9999999998</v>
      </c>
      <c r="I30" s="2"/>
      <c r="J30" s="2">
        <v>0</v>
      </c>
      <c r="K30" s="2"/>
      <c r="L30" s="1">
        <f t="shared" si="11"/>
        <v>3526490</v>
      </c>
      <c r="M30" s="12">
        <f t="shared" si="11"/>
        <v>645000</v>
      </c>
      <c r="N30" s="13">
        <f>L30+M30</f>
        <v>4171490</v>
      </c>
      <c r="P30" s="3" t="s">
        <v>15</v>
      </c>
      <c r="Q30" s="2">
        <v>720</v>
      </c>
      <c r="R30" s="2">
        <v>0</v>
      </c>
      <c r="S30" s="2">
        <v>166</v>
      </c>
      <c r="T30" s="2">
        <v>0</v>
      </c>
      <c r="U30" s="2">
        <v>0</v>
      </c>
      <c r="V30" s="2">
        <v>195</v>
      </c>
      <c r="W30" s="2">
        <v>413</v>
      </c>
      <c r="X30" s="2">
        <v>0</v>
      </c>
      <c r="Y30" s="2">
        <v>80</v>
      </c>
      <c r="Z30" s="2">
        <v>0</v>
      </c>
      <c r="AA30" s="1">
        <f t="shared" si="12"/>
        <v>1379</v>
      </c>
      <c r="AB30" s="12">
        <f t="shared" si="12"/>
        <v>195</v>
      </c>
      <c r="AC30" s="18">
        <f>AA30+AB30</f>
        <v>1574</v>
      </c>
      <c r="AE30" s="3" t="s">
        <v>15</v>
      </c>
      <c r="AF30" s="2">
        <f t="shared" si="13"/>
        <v>2626.6666666666665</v>
      </c>
      <c r="AG30" s="2" t="str">
        <f t="shared" si="13"/>
        <v>N.A.</v>
      </c>
      <c r="AH30" s="2">
        <f t="shared" si="13"/>
        <v>2004.9397590361446</v>
      </c>
      <c r="AI30" s="2" t="str">
        <f t="shared" si="13"/>
        <v>N.A.</v>
      </c>
      <c r="AJ30" s="2" t="str">
        <f t="shared" si="13"/>
        <v>N.A.</v>
      </c>
      <c r="AK30" s="2">
        <f t="shared" si="13"/>
        <v>3307.6923076923076</v>
      </c>
      <c r="AL30" s="2">
        <f t="shared" si="13"/>
        <v>3153.6803874092002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2557.2806381435821</v>
      </c>
      <c r="AQ30" s="16">
        <f t="shared" si="13"/>
        <v>3307.6923076923076</v>
      </c>
      <c r="AR30" s="13">
        <f t="shared" si="13"/>
        <v>2650.2477763659467</v>
      </c>
    </row>
    <row r="31" spans="1:44" ht="15" customHeight="1" thickBot="1" x14ac:dyDescent="0.3">
      <c r="A31" s="4" t="s">
        <v>16</v>
      </c>
      <c r="B31" s="2">
        <v>178157460.00000009</v>
      </c>
      <c r="C31" s="2">
        <v>503114923.99999994</v>
      </c>
      <c r="D31" s="2">
        <v>72336263</v>
      </c>
      <c r="E31" s="2">
        <v>17564560</v>
      </c>
      <c r="F31" s="2">
        <v>45335865.000000007</v>
      </c>
      <c r="G31" s="2">
        <v>235741480.00000006</v>
      </c>
      <c r="H31" s="2">
        <v>79294352.999999985</v>
      </c>
      <c r="I31" s="2">
        <v>44433252.999999993</v>
      </c>
      <c r="J31" s="2">
        <v>0</v>
      </c>
      <c r="K31" s="2"/>
      <c r="L31" s="1">
        <f t="shared" ref="L31" si="14">B31+D31+F31+H31+J31</f>
        <v>375123941.00000012</v>
      </c>
      <c r="M31" s="12">
        <f t="shared" ref="M31" si="15">C31+E31+G31+I31+K31</f>
        <v>800854217</v>
      </c>
      <c r="N31" s="18">
        <f>L31+M31</f>
        <v>1175978158</v>
      </c>
      <c r="P31" s="4" t="s">
        <v>16</v>
      </c>
      <c r="Q31" s="2">
        <v>37183</v>
      </c>
      <c r="R31" s="2">
        <v>77774</v>
      </c>
      <c r="S31" s="2">
        <v>11812</v>
      </c>
      <c r="T31" s="2">
        <v>1724</v>
      </c>
      <c r="U31" s="2">
        <v>5309</v>
      </c>
      <c r="V31" s="2">
        <v>8271</v>
      </c>
      <c r="W31" s="2">
        <v>15390</v>
      </c>
      <c r="X31" s="2">
        <v>4630</v>
      </c>
      <c r="Y31" s="2">
        <v>2113</v>
      </c>
      <c r="Z31" s="2">
        <v>0</v>
      </c>
      <c r="AA31" s="1">
        <f t="shared" ref="AA31" si="16">Q31+S31+U31+W31+Y31</f>
        <v>71807</v>
      </c>
      <c r="AB31" s="12">
        <f t="shared" ref="AB31" si="17">R31+T31+V31+X31+Z31</f>
        <v>92399</v>
      </c>
      <c r="AC31" s="13">
        <f>AA31+AB31</f>
        <v>164206</v>
      </c>
      <c r="AE31" s="4" t="s">
        <v>16</v>
      </c>
      <c r="AF31" s="2">
        <f t="shared" ref="AF31:AO31" si="18">IFERROR(B31/Q31, "N.A.")</f>
        <v>4791.3686362047192</v>
      </c>
      <c r="AG31" s="2">
        <f t="shared" si="18"/>
        <v>6468.9346568261881</v>
      </c>
      <c r="AH31" s="2">
        <f t="shared" si="18"/>
        <v>6123.9640196410428</v>
      </c>
      <c r="AI31" s="2">
        <f t="shared" si="18"/>
        <v>10188.259860788863</v>
      </c>
      <c r="AJ31" s="2">
        <f t="shared" si="18"/>
        <v>8539.435863627803</v>
      </c>
      <c r="AK31" s="2">
        <f t="shared" si="18"/>
        <v>28502.17386047637</v>
      </c>
      <c r="AL31" s="2">
        <f t="shared" si="18"/>
        <v>5152.3296296296285</v>
      </c>
      <c r="AM31" s="2">
        <f t="shared" si="18"/>
        <v>9596.8149028077733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5224.058114111439</v>
      </c>
      <c r="AQ31" s="16">
        <f t="shared" ref="AQ31" si="20">IFERROR(M31/AB31, "N.A.")</f>
        <v>8667.3472331951652</v>
      </c>
      <c r="AR31" s="13">
        <f t="shared" ref="AR31" si="21">IFERROR(N31/AC31, "N.A.")</f>
        <v>7161.6028525145248</v>
      </c>
    </row>
    <row r="32" spans="1:44" ht="15" customHeight="1" thickBot="1" x14ac:dyDescent="0.3">
      <c r="A32" s="5" t="s">
        <v>0</v>
      </c>
      <c r="B32" s="46">
        <f>B31+C31</f>
        <v>681272384</v>
      </c>
      <c r="C32" s="47"/>
      <c r="D32" s="46">
        <f>D31+E31</f>
        <v>89900823</v>
      </c>
      <c r="E32" s="47"/>
      <c r="F32" s="46">
        <f>F31+G31</f>
        <v>281077345.00000006</v>
      </c>
      <c r="G32" s="47"/>
      <c r="H32" s="46">
        <f>H31+I31</f>
        <v>123727605.99999997</v>
      </c>
      <c r="I32" s="47"/>
      <c r="J32" s="46">
        <f>J31+K31</f>
        <v>0</v>
      </c>
      <c r="K32" s="47"/>
      <c r="L32" s="46">
        <f>L31+M31</f>
        <v>1175978158</v>
      </c>
      <c r="M32" s="50"/>
      <c r="N32" s="19">
        <f>B32+D32+F32+H32+J32</f>
        <v>1175978158</v>
      </c>
      <c r="P32" s="5" t="s">
        <v>0</v>
      </c>
      <c r="Q32" s="46">
        <f>Q31+R31</f>
        <v>114957</v>
      </c>
      <c r="R32" s="47"/>
      <c r="S32" s="46">
        <f>S31+T31</f>
        <v>13536</v>
      </c>
      <c r="T32" s="47"/>
      <c r="U32" s="46">
        <f>U31+V31</f>
        <v>13580</v>
      </c>
      <c r="V32" s="47"/>
      <c r="W32" s="46">
        <f>W31+X31</f>
        <v>20020</v>
      </c>
      <c r="X32" s="47"/>
      <c r="Y32" s="46">
        <f>Y31+Z31</f>
        <v>2113</v>
      </c>
      <c r="Z32" s="47"/>
      <c r="AA32" s="46">
        <f>AA31+AB31</f>
        <v>164206</v>
      </c>
      <c r="AB32" s="47"/>
      <c r="AC32" s="20">
        <f>Q32+S32+U32+W32+Y32</f>
        <v>164206</v>
      </c>
      <c r="AE32" s="5" t="s">
        <v>0</v>
      </c>
      <c r="AF32" s="48">
        <f>IFERROR(B32/Q32,"N.A.")</f>
        <v>5926.323616656663</v>
      </c>
      <c r="AG32" s="49"/>
      <c r="AH32" s="48">
        <f>IFERROR(D32/S32,"N.A.")</f>
        <v>6641.609264184397</v>
      </c>
      <c r="AI32" s="49"/>
      <c r="AJ32" s="48">
        <f>IFERROR(F32/U32,"N.A.")</f>
        <v>20697.88991163476</v>
      </c>
      <c r="AK32" s="49"/>
      <c r="AL32" s="48">
        <f>IFERROR(H32/W32,"N.A.")</f>
        <v>6180.2000999000984</v>
      </c>
      <c r="AM32" s="49"/>
      <c r="AN32" s="48">
        <f>IFERROR(J32/Y32,"N.A.")</f>
        <v>0</v>
      </c>
      <c r="AO32" s="49"/>
      <c r="AP32" s="48">
        <f>IFERROR(L32/AA32,"N.A.")</f>
        <v>7161.6028525145248</v>
      </c>
      <c r="AQ32" s="49"/>
      <c r="AR32" s="17">
        <f>IFERROR(N32/AC32, "N.A.")</f>
        <v>7161.6028525145248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4871325</v>
      </c>
      <c r="C39" s="2"/>
      <c r="D39" s="2">
        <v>188000</v>
      </c>
      <c r="E39" s="2"/>
      <c r="F39" s="2">
        <v>5761845.9999999991</v>
      </c>
      <c r="G39" s="2"/>
      <c r="H39" s="2">
        <v>30895255.999999993</v>
      </c>
      <c r="I39" s="2"/>
      <c r="J39" s="2">
        <v>0</v>
      </c>
      <c r="K39" s="2"/>
      <c r="L39" s="1">
        <f t="shared" ref="L39:M42" si="22">B39+D39+F39+H39+J39</f>
        <v>41716426.999999993</v>
      </c>
      <c r="M39" s="12">
        <f t="shared" si="22"/>
        <v>0</v>
      </c>
      <c r="N39" s="13">
        <f>L39+M39</f>
        <v>41716426.999999993</v>
      </c>
      <c r="P39" s="3" t="s">
        <v>12</v>
      </c>
      <c r="Q39" s="2">
        <v>1544</v>
      </c>
      <c r="R39" s="2">
        <v>0</v>
      </c>
      <c r="S39" s="2">
        <v>94</v>
      </c>
      <c r="T39" s="2">
        <v>0</v>
      </c>
      <c r="U39" s="2">
        <v>745</v>
      </c>
      <c r="V39" s="2">
        <v>0</v>
      </c>
      <c r="W39" s="2">
        <v>10717</v>
      </c>
      <c r="X39" s="2">
        <v>0</v>
      </c>
      <c r="Y39" s="2">
        <v>2399</v>
      </c>
      <c r="Z39" s="2">
        <v>0</v>
      </c>
      <c r="AA39" s="1">
        <f t="shared" ref="AA39:AB42" si="23">Q39+S39+U39+W39+Y39</f>
        <v>15499</v>
      </c>
      <c r="AB39" s="12">
        <f t="shared" si="23"/>
        <v>0</v>
      </c>
      <c r="AC39" s="13">
        <f>AA39+AB39</f>
        <v>15499</v>
      </c>
      <c r="AE39" s="3" t="s">
        <v>12</v>
      </c>
      <c r="AF39" s="2">
        <f t="shared" ref="AF39:AR42" si="24">IFERROR(B39/Q39, "N.A.")</f>
        <v>3155.0032383419689</v>
      </c>
      <c r="AG39" s="2" t="str">
        <f t="shared" si="24"/>
        <v>N.A.</v>
      </c>
      <c r="AH39" s="2">
        <f t="shared" si="24"/>
        <v>2000</v>
      </c>
      <c r="AI39" s="2" t="str">
        <f t="shared" si="24"/>
        <v>N.A.</v>
      </c>
      <c r="AJ39" s="2">
        <f t="shared" si="24"/>
        <v>7734.0214765100654</v>
      </c>
      <c r="AK39" s="2" t="str">
        <f t="shared" si="24"/>
        <v>N.A.</v>
      </c>
      <c r="AL39" s="2">
        <f t="shared" si="24"/>
        <v>2882.826910516002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2691.5560358732819</v>
      </c>
      <c r="AQ39" s="16" t="str">
        <f t="shared" si="24"/>
        <v>N.A.</v>
      </c>
      <c r="AR39" s="13">
        <f t="shared" si="24"/>
        <v>2691.5560358732819</v>
      </c>
    </row>
    <row r="40" spans="1:44" ht="15" customHeight="1" thickBot="1" x14ac:dyDescent="0.3">
      <c r="A40" s="3" t="s">
        <v>13</v>
      </c>
      <c r="B40" s="2">
        <v>23373979.000000004</v>
      </c>
      <c r="C40" s="2">
        <v>6198800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23373979.000000004</v>
      </c>
      <c r="M40" s="12">
        <f t="shared" si="22"/>
        <v>6198800</v>
      </c>
      <c r="N40" s="13">
        <f>L40+M40</f>
        <v>29572779.000000004</v>
      </c>
      <c r="P40" s="3" t="s">
        <v>13</v>
      </c>
      <c r="Q40" s="2">
        <v>8958</v>
      </c>
      <c r="R40" s="2">
        <v>592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8958</v>
      </c>
      <c r="AB40" s="12">
        <f t="shared" si="23"/>
        <v>592</v>
      </c>
      <c r="AC40" s="13">
        <f>AA40+AB40</f>
        <v>9550</v>
      </c>
      <c r="AE40" s="3" t="s">
        <v>13</v>
      </c>
      <c r="AF40" s="2">
        <f t="shared" si="24"/>
        <v>2609.2854431792816</v>
      </c>
      <c r="AG40" s="2">
        <f t="shared" si="24"/>
        <v>10470.945945945947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2609.2854431792816</v>
      </c>
      <c r="AQ40" s="16">
        <f t="shared" si="24"/>
        <v>10470.945945945947</v>
      </c>
      <c r="AR40" s="13">
        <f t="shared" si="24"/>
        <v>3096.6260732984297</v>
      </c>
    </row>
    <row r="41" spans="1:44" ht="15" customHeight="1" thickBot="1" x14ac:dyDescent="0.3">
      <c r="A41" s="3" t="s">
        <v>14</v>
      </c>
      <c r="B41" s="2">
        <v>50995161.000000022</v>
      </c>
      <c r="C41" s="2">
        <v>223062198.00000003</v>
      </c>
      <c r="D41" s="2">
        <v>9744041.9999999981</v>
      </c>
      <c r="E41" s="2">
        <v>3424710</v>
      </c>
      <c r="F41" s="2"/>
      <c r="G41" s="2">
        <v>46163380</v>
      </c>
      <c r="H41" s="2"/>
      <c r="I41" s="2">
        <v>11516125.000000004</v>
      </c>
      <c r="J41" s="2">
        <v>0</v>
      </c>
      <c r="K41" s="2"/>
      <c r="L41" s="1">
        <f t="shared" si="22"/>
        <v>60739203.000000022</v>
      </c>
      <c r="M41" s="12">
        <f t="shared" si="22"/>
        <v>284166413</v>
      </c>
      <c r="N41" s="13">
        <f>L41+M41</f>
        <v>344905616</v>
      </c>
      <c r="P41" s="3" t="s">
        <v>14</v>
      </c>
      <c r="Q41" s="2">
        <v>11510</v>
      </c>
      <c r="R41" s="2">
        <v>38022</v>
      </c>
      <c r="S41" s="2">
        <v>2382</v>
      </c>
      <c r="T41" s="2">
        <v>579</v>
      </c>
      <c r="U41" s="2">
        <v>0</v>
      </c>
      <c r="V41" s="2">
        <v>1926</v>
      </c>
      <c r="W41" s="2">
        <v>0</v>
      </c>
      <c r="X41" s="2">
        <v>2426</v>
      </c>
      <c r="Y41" s="2">
        <v>2808</v>
      </c>
      <c r="Z41" s="2">
        <v>0</v>
      </c>
      <c r="AA41" s="1">
        <f t="shared" si="23"/>
        <v>16700</v>
      </c>
      <c r="AB41" s="12">
        <f t="shared" si="23"/>
        <v>42953</v>
      </c>
      <c r="AC41" s="13">
        <f>AA41+AB41</f>
        <v>59653</v>
      </c>
      <c r="AE41" s="3" t="s">
        <v>14</v>
      </c>
      <c r="AF41" s="2">
        <f t="shared" si="24"/>
        <v>4430.5092093831472</v>
      </c>
      <c r="AG41" s="2">
        <f t="shared" si="24"/>
        <v>5866.6613539529753</v>
      </c>
      <c r="AH41" s="2">
        <f t="shared" si="24"/>
        <v>4090.6977329974802</v>
      </c>
      <c r="AI41" s="2">
        <f t="shared" si="24"/>
        <v>5914.8704663212438</v>
      </c>
      <c r="AJ41" s="2" t="str">
        <f t="shared" si="24"/>
        <v>N.A.</v>
      </c>
      <c r="AK41" s="2">
        <f t="shared" si="24"/>
        <v>23968.52544132918</v>
      </c>
      <c r="AL41" s="2" t="str">
        <f t="shared" si="24"/>
        <v>N.A.</v>
      </c>
      <c r="AM41" s="2">
        <f t="shared" si="24"/>
        <v>4746.9600164880476</v>
      </c>
      <c r="AN41" s="2">
        <f t="shared" si="24"/>
        <v>0</v>
      </c>
      <c r="AO41" s="2" t="str">
        <f t="shared" si="24"/>
        <v>N.A.</v>
      </c>
      <c r="AP41" s="15">
        <f t="shared" si="24"/>
        <v>3637.0780239520973</v>
      </c>
      <c r="AQ41" s="16">
        <f t="shared" si="24"/>
        <v>6615.7524037901894</v>
      </c>
      <c r="AR41" s="13">
        <f t="shared" si="24"/>
        <v>5781.8653881615346</v>
      </c>
    </row>
    <row r="42" spans="1:44" ht="15" customHeight="1" thickBot="1" x14ac:dyDescent="0.3">
      <c r="A42" s="3" t="s">
        <v>15</v>
      </c>
      <c r="B42" s="2">
        <v>464400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464400</v>
      </c>
      <c r="M42" s="12">
        <f t="shared" si="22"/>
        <v>0</v>
      </c>
      <c r="N42" s="13">
        <f>L42+M42</f>
        <v>464400</v>
      </c>
      <c r="P42" s="3" t="s">
        <v>15</v>
      </c>
      <c r="Q42" s="2">
        <v>240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240</v>
      </c>
      <c r="AB42" s="12">
        <f t="shared" si="23"/>
        <v>0</v>
      </c>
      <c r="AC42" s="13">
        <f>AA42+AB42</f>
        <v>240</v>
      </c>
      <c r="AE42" s="3" t="s">
        <v>15</v>
      </c>
      <c r="AF42" s="2">
        <f t="shared" si="24"/>
        <v>1935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1935</v>
      </c>
      <c r="AQ42" s="16" t="str">
        <f t="shared" si="24"/>
        <v>N.A.</v>
      </c>
      <c r="AR42" s="13">
        <f t="shared" si="24"/>
        <v>1935</v>
      </c>
    </row>
    <row r="43" spans="1:44" ht="15" customHeight="1" thickBot="1" x14ac:dyDescent="0.3">
      <c r="A43" s="4" t="s">
        <v>16</v>
      </c>
      <c r="B43" s="2">
        <v>79704865</v>
      </c>
      <c r="C43" s="2">
        <v>229260997.99999994</v>
      </c>
      <c r="D43" s="2">
        <v>9932042.0000000019</v>
      </c>
      <c r="E43" s="2">
        <v>3424710</v>
      </c>
      <c r="F43" s="2">
        <v>5761845.9999999991</v>
      </c>
      <c r="G43" s="2">
        <v>46163380</v>
      </c>
      <c r="H43" s="2">
        <v>30895255.999999993</v>
      </c>
      <c r="I43" s="2">
        <v>11516125.000000004</v>
      </c>
      <c r="J43" s="2">
        <v>0</v>
      </c>
      <c r="K43" s="2"/>
      <c r="L43" s="1">
        <f t="shared" ref="L43" si="25">B43+D43+F43+H43+J43</f>
        <v>126294009</v>
      </c>
      <c r="M43" s="12">
        <f t="shared" ref="M43" si="26">C43+E43+G43+I43+K43</f>
        <v>290365212.99999994</v>
      </c>
      <c r="N43" s="18">
        <f>L43+M43</f>
        <v>416659221.99999994</v>
      </c>
      <c r="P43" s="4" t="s">
        <v>16</v>
      </c>
      <c r="Q43" s="2">
        <v>22252</v>
      </c>
      <c r="R43" s="2">
        <v>38614</v>
      </c>
      <c r="S43" s="2">
        <v>2476</v>
      </c>
      <c r="T43" s="2">
        <v>579</v>
      </c>
      <c r="U43" s="2">
        <v>745</v>
      </c>
      <c r="V43" s="2">
        <v>1926</v>
      </c>
      <c r="W43" s="2">
        <v>10717</v>
      </c>
      <c r="X43" s="2">
        <v>2426</v>
      </c>
      <c r="Y43" s="2">
        <v>5207</v>
      </c>
      <c r="Z43" s="2">
        <v>0</v>
      </c>
      <c r="AA43" s="1">
        <f t="shared" ref="AA43" si="27">Q43+S43+U43+W43+Y43</f>
        <v>41397</v>
      </c>
      <c r="AB43" s="12">
        <f t="shared" ref="AB43" si="28">R43+T43+V43+X43+Z43</f>
        <v>43545</v>
      </c>
      <c r="AC43" s="18">
        <f>AA43+AB43</f>
        <v>84942</v>
      </c>
      <c r="AE43" s="4" t="s">
        <v>16</v>
      </c>
      <c r="AF43" s="2">
        <f t="shared" ref="AF43:AO43" si="29">IFERROR(B43/Q43, "N.A.")</f>
        <v>3581.9191533345315</v>
      </c>
      <c r="AG43" s="2">
        <f t="shared" si="29"/>
        <v>5937.2506862795863</v>
      </c>
      <c r="AH43" s="2">
        <f t="shared" si="29"/>
        <v>4011.3255250403886</v>
      </c>
      <c r="AI43" s="2">
        <f t="shared" si="29"/>
        <v>5914.8704663212438</v>
      </c>
      <c r="AJ43" s="2">
        <f t="shared" si="29"/>
        <v>7734.0214765100654</v>
      </c>
      <c r="AK43" s="2">
        <f t="shared" si="29"/>
        <v>23968.52544132918</v>
      </c>
      <c r="AL43" s="2">
        <f t="shared" si="29"/>
        <v>2882.826910516002</v>
      </c>
      <c r="AM43" s="2">
        <f t="shared" si="29"/>
        <v>4746.9600164880476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3050.8010000724689</v>
      </c>
      <c r="AQ43" s="16">
        <f t="shared" ref="AQ43" si="31">IFERROR(M43/AB43, "N.A.")</f>
        <v>6668.1642668503837</v>
      </c>
      <c r="AR43" s="13">
        <f t="shared" ref="AR43" si="32">IFERROR(N43/AC43, "N.A.")</f>
        <v>4905.2202914930176</v>
      </c>
    </row>
    <row r="44" spans="1:44" ht="15" customHeight="1" thickBot="1" x14ac:dyDescent="0.3">
      <c r="A44" s="5" t="s">
        <v>0</v>
      </c>
      <c r="B44" s="46">
        <f>B43+C43</f>
        <v>308965862.99999994</v>
      </c>
      <c r="C44" s="47"/>
      <c r="D44" s="46">
        <f>D43+E43</f>
        <v>13356752.000000002</v>
      </c>
      <c r="E44" s="47"/>
      <c r="F44" s="46">
        <f>F43+G43</f>
        <v>51925226</v>
      </c>
      <c r="G44" s="47"/>
      <c r="H44" s="46">
        <f>H43+I43</f>
        <v>42411381</v>
      </c>
      <c r="I44" s="47"/>
      <c r="J44" s="46">
        <f>J43+K43</f>
        <v>0</v>
      </c>
      <c r="K44" s="47"/>
      <c r="L44" s="46">
        <f>L43+M43</f>
        <v>416659221.99999994</v>
      </c>
      <c r="M44" s="50"/>
      <c r="N44" s="19">
        <f>B44+D44+F44+H44+J44</f>
        <v>416659221.99999994</v>
      </c>
      <c r="P44" s="5" t="s">
        <v>0</v>
      </c>
      <c r="Q44" s="46">
        <f>Q43+R43</f>
        <v>60866</v>
      </c>
      <c r="R44" s="47"/>
      <c r="S44" s="46">
        <f>S43+T43</f>
        <v>3055</v>
      </c>
      <c r="T44" s="47"/>
      <c r="U44" s="46">
        <f>U43+V43</f>
        <v>2671</v>
      </c>
      <c r="V44" s="47"/>
      <c r="W44" s="46">
        <f>W43+X43</f>
        <v>13143</v>
      </c>
      <c r="X44" s="47"/>
      <c r="Y44" s="46">
        <f>Y43+Z43</f>
        <v>5207</v>
      </c>
      <c r="Z44" s="47"/>
      <c r="AA44" s="46">
        <f>AA43+AB43</f>
        <v>84942</v>
      </c>
      <c r="AB44" s="50"/>
      <c r="AC44" s="19">
        <f>Q44+S44+U44+W44+Y44</f>
        <v>84942</v>
      </c>
      <c r="AE44" s="5" t="s">
        <v>0</v>
      </c>
      <c r="AF44" s="48">
        <f>IFERROR(B44/Q44,"N.A.")</f>
        <v>5076.1650675253823</v>
      </c>
      <c r="AG44" s="49"/>
      <c r="AH44" s="48">
        <f>IFERROR(D44/S44,"N.A.")</f>
        <v>4372.0955810147307</v>
      </c>
      <c r="AI44" s="49"/>
      <c r="AJ44" s="48">
        <f>IFERROR(F44/U44,"N.A.")</f>
        <v>19440.369150131039</v>
      </c>
      <c r="AK44" s="49"/>
      <c r="AL44" s="48">
        <f>IFERROR(H44/W44,"N.A.")</f>
        <v>3226.9178269801414</v>
      </c>
      <c r="AM44" s="49"/>
      <c r="AN44" s="48">
        <f>IFERROR(J44/Y44,"N.A.")</f>
        <v>0</v>
      </c>
      <c r="AO44" s="49"/>
      <c r="AP44" s="48">
        <f>IFERROR(L44/AA44,"N.A.")</f>
        <v>4905.2202914930176</v>
      </c>
      <c r="AQ44" s="49"/>
      <c r="AR44" s="17">
        <f>IFERROR(N44/AC44, "N.A.")</f>
        <v>4905.2202914930176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4946226</v>
      </c>
      <c r="C15" s="2"/>
      <c r="D15" s="2">
        <v>8750</v>
      </c>
      <c r="E15" s="2"/>
      <c r="F15" s="2">
        <v>949870</v>
      </c>
      <c r="G15" s="2"/>
      <c r="H15" s="2">
        <v>3327777.0000000005</v>
      </c>
      <c r="I15" s="2"/>
      <c r="J15" s="2">
        <v>0</v>
      </c>
      <c r="K15" s="2"/>
      <c r="L15" s="1">
        <f t="shared" ref="L15:M18" si="0">B15+D15+F15+H15+J15</f>
        <v>9232623</v>
      </c>
      <c r="M15" s="12">
        <f t="shared" si="0"/>
        <v>0</v>
      </c>
      <c r="N15" s="13">
        <f>L15+M15</f>
        <v>9232623</v>
      </c>
      <c r="P15" s="3" t="s">
        <v>12</v>
      </c>
      <c r="Q15" s="2">
        <v>1576</v>
      </c>
      <c r="R15" s="2">
        <v>0</v>
      </c>
      <c r="S15" s="2">
        <v>175</v>
      </c>
      <c r="T15" s="2">
        <v>0</v>
      </c>
      <c r="U15" s="2">
        <v>481</v>
      </c>
      <c r="V15" s="2">
        <v>0</v>
      </c>
      <c r="W15" s="2">
        <v>3356</v>
      </c>
      <c r="X15" s="2">
        <v>0</v>
      </c>
      <c r="Y15" s="2">
        <v>486</v>
      </c>
      <c r="Z15" s="2">
        <v>0</v>
      </c>
      <c r="AA15" s="1">
        <f t="shared" ref="AA15:AB18" si="1">Q15+S15+U15+W15+Y15</f>
        <v>6074</v>
      </c>
      <c r="AB15" s="12">
        <f t="shared" si="1"/>
        <v>0</v>
      </c>
      <c r="AC15" s="13">
        <f>AA15+AB15</f>
        <v>6074</v>
      </c>
      <c r="AE15" s="3" t="s">
        <v>12</v>
      </c>
      <c r="AF15" s="2">
        <f t="shared" ref="AF15:AR18" si="2">IFERROR(B15/Q15, "N.A.")</f>
        <v>3138.4682741116753</v>
      </c>
      <c r="AG15" s="2" t="str">
        <f t="shared" si="2"/>
        <v>N.A.</v>
      </c>
      <c r="AH15" s="2">
        <f t="shared" si="2"/>
        <v>50</v>
      </c>
      <c r="AI15" s="2" t="str">
        <f t="shared" si="2"/>
        <v>N.A.</v>
      </c>
      <c r="AJ15" s="2">
        <f t="shared" si="2"/>
        <v>1974.7817047817048</v>
      </c>
      <c r="AK15" s="2" t="str">
        <f t="shared" si="2"/>
        <v>N.A.</v>
      </c>
      <c r="AL15" s="2">
        <f t="shared" si="2"/>
        <v>991.59028605482729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1520.0235429700363</v>
      </c>
      <c r="AQ15" s="16" t="str">
        <f t="shared" si="2"/>
        <v>N.A.</v>
      </c>
      <c r="AR15" s="13">
        <f t="shared" si="2"/>
        <v>1520.0235429700363</v>
      </c>
    </row>
    <row r="16" spans="1:44" ht="15" customHeight="1" thickBot="1" x14ac:dyDescent="0.3">
      <c r="A16" s="3" t="s">
        <v>13</v>
      </c>
      <c r="B16" s="2">
        <v>410435</v>
      </c>
      <c r="C16" s="2"/>
      <c r="D16" s="2">
        <v>186550</v>
      </c>
      <c r="E16" s="2"/>
      <c r="F16" s="2"/>
      <c r="G16" s="2"/>
      <c r="H16" s="2"/>
      <c r="I16" s="2"/>
      <c r="J16" s="2"/>
      <c r="K16" s="2"/>
      <c r="L16" s="1">
        <f t="shared" si="0"/>
        <v>596985</v>
      </c>
      <c r="M16" s="12">
        <f t="shared" si="0"/>
        <v>0</v>
      </c>
      <c r="N16" s="13">
        <f>L16+M16</f>
        <v>596985</v>
      </c>
      <c r="P16" s="3" t="s">
        <v>13</v>
      </c>
      <c r="Q16" s="2">
        <v>671</v>
      </c>
      <c r="R16" s="2">
        <v>0</v>
      </c>
      <c r="S16" s="2">
        <v>350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1021</v>
      </c>
      <c r="AB16" s="12">
        <f t="shared" si="1"/>
        <v>0</v>
      </c>
      <c r="AC16" s="13">
        <f>AA16+AB16</f>
        <v>1021</v>
      </c>
      <c r="AE16" s="3" t="s">
        <v>13</v>
      </c>
      <c r="AF16" s="2">
        <f t="shared" si="2"/>
        <v>611.67660208643815</v>
      </c>
      <c r="AG16" s="2" t="str">
        <f t="shared" si="2"/>
        <v>N.A.</v>
      </c>
      <c r="AH16" s="2">
        <f t="shared" si="2"/>
        <v>533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584.70617042115578</v>
      </c>
      <c r="AQ16" s="16" t="str">
        <f t="shared" si="2"/>
        <v>N.A.</v>
      </c>
      <c r="AR16" s="13">
        <f t="shared" si="2"/>
        <v>584.70617042115578</v>
      </c>
    </row>
    <row r="17" spans="1:44" ht="15" customHeight="1" thickBot="1" x14ac:dyDescent="0.3">
      <c r="A17" s="3" t="s">
        <v>14</v>
      </c>
      <c r="B17" s="2">
        <v>6264422.0000000009</v>
      </c>
      <c r="C17" s="2">
        <v>24116568.000000004</v>
      </c>
      <c r="D17" s="2">
        <v>1187814</v>
      </c>
      <c r="E17" s="2"/>
      <c r="F17" s="2"/>
      <c r="G17" s="2"/>
      <c r="H17" s="2"/>
      <c r="I17" s="2">
        <v>759600</v>
      </c>
      <c r="J17" s="2">
        <v>0</v>
      </c>
      <c r="K17" s="2"/>
      <c r="L17" s="1">
        <f t="shared" si="0"/>
        <v>7452236.0000000009</v>
      </c>
      <c r="M17" s="12">
        <f t="shared" si="0"/>
        <v>24876168.000000004</v>
      </c>
      <c r="N17" s="13">
        <f>L17+M17</f>
        <v>32328404.000000004</v>
      </c>
      <c r="P17" s="3" t="s">
        <v>14</v>
      </c>
      <c r="Q17" s="2">
        <v>2315</v>
      </c>
      <c r="R17" s="2">
        <v>4199</v>
      </c>
      <c r="S17" s="2">
        <v>1399</v>
      </c>
      <c r="T17" s="2">
        <v>0</v>
      </c>
      <c r="U17" s="2">
        <v>0</v>
      </c>
      <c r="V17" s="2">
        <v>0</v>
      </c>
      <c r="W17" s="2">
        <v>0</v>
      </c>
      <c r="X17" s="2">
        <v>513</v>
      </c>
      <c r="Y17" s="2">
        <v>114</v>
      </c>
      <c r="Z17" s="2">
        <v>0</v>
      </c>
      <c r="AA17" s="1">
        <f t="shared" si="1"/>
        <v>3828</v>
      </c>
      <c r="AB17" s="12">
        <f t="shared" si="1"/>
        <v>4712</v>
      </c>
      <c r="AC17" s="13">
        <f>AA17+AB17</f>
        <v>8540</v>
      </c>
      <c r="AE17" s="3" t="s">
        <v>14</v>
      </c>
      <c r="AF17" s="2">
        <f t="shared" si="2"/>
        <v>2706.0138228941687</v>
      </c>
      <c r="AG17" s="2">
        <f t="shared" si="2"/>
        <v>5743.4074779709463</v>
      </c>
      <c r="AH17" s="2">
        <f t="shared" si="2"/>
        <v>849.04503216583271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1480.7017543859649</v>
      </c>
      <c r="AN17" s="2">
        <f t="shared" si="2"/>
        <v>0</v>
      </c>
      <c r="AO17" s="2" t="str">
        <f t="shared" si="2"/>
        <v>N.A.</v>
      </c>
      <c r="AP17" s="15">
        <f t="shared" si="2"/>
        <v>1946.7701149425291</v>
      </c>
      <c r="AQ17" s="16">
        <f t="shared" si="2"/>
        <v>5279.3225806451619</v>
      </c>
      <c r="AR17" s="13">
        <f t="shared" si="2"/>
        <v>3785.5274004683847</v>
      </c>
    </row>
    <row r="18" spans="1:44" ht="15" customHeight="1" thickBot="1" x14ac:dyDescent="0.3">
      <c r="A18" s="3" t="s">
        <v>15</v>
      </c>
      <c r="B18" s="2">
        <v>316050</v>
      </c>
      <c r="C18" s="2"/>
      <c r="D18" s="2">
        <v>116100</v>
      </c>
      <c r="E18" s="2"/>
      <c r="F18" s="2"/>
      <c r="G18" s="2"/>
      <c r="H18" s="2">
        <v>1059401.9999999998</v>
      </c>
      <c r="I18" s="2"/>
      <c r="J18" s="2">
        <v>0</v>
      </c>
      <c r="K18" s="2"/>
      <c r="L18" s="1">
        <f t="shared" si="0"/>
        <v>1491551.9999999998</v>
      </c>
      <c r="M18" s="12">
        <f t="shared" si="0"/>
        <v>0</v>
      </c>
      <c r="N18" s="13">
        <f>L18+M18</f>
        <v>1491551.9999999998</v>
      </c>
      <c r="P18" s="3" t="s">
        <v>15</v>
      </c>
      <c r="Q18" s="2">
        <v>183</v>
      </c>
      <c r="R18" s="2">
        <v>0</v>
      </c>
      <c r="S18" s="2">
        <v>90</v>
      </c>
      <c r="T18" s="2">
        <v>0</v>
      </c>
      <c r="U18" s="2">
        <v>0</v>
      </c>
      <c r="V18" s="2">
        <v>0</v>
      </c>
      <c r="W18" s="2">
        <v>3998</v>
      </c>
      <c r="X18" s="2">
        <v>0</v>
      </c>
      <c r="Y18" s="2">
        <v>1609</v>
      </c>
      <c r="Z18" s="2">
        <v>0</v>
      </c>
      <c r="AA18" s="1">
        <f t="shared" si="1"/>
        <v>5880</v>
      </c>
      <c r="AB18" s="12">
        <f t="shared" si="1"/>
        <v>0</v>
      </c>
      <c r="AC18" s="18">
        <f>AA18+AB18</f>
        <v>5880</v>
      </c>
      <c r="AE18" s="3" t="s">
        <v>15</v>
      </c>
      <c r="AF18" s="2">
        <f t="shared" si="2"/>
        <v>1727.049180327869</v>
      </c>
      <c r="AG18" s="2" t="str">
        <f t="shared" si="2"/>
        <v>N.A.</v>
      </c>
      <c r="AH18" s="2">
        <f t="shared" si="2"/>
        <v>1290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264.9829914957478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253.66530612244895</v>
      </c>
      <c r="AQ18" s="16" t="str">
        <f t="shared" si="2"/>
        <v>N.A.</v>
      </c>
      <c r="AR18" s="13">
        <f t="shared" si="2"/>
        <v>253.66530612244895</v>
      </c>
    </row>
    <row r="19" spans="1:44" ht="15" customHeight="1" thickBot="1" x14ac:dyDescent="0.3">
      <c r="A19" s="4" t="s">
        <v>16</v>
      </c>
      <c r="B19" s="2">
        <v>11937133</v>
      </c>
      <c r="C19" s="2">
        <v>24116568.000000004</v>
      </c>
      <c r="D19" s="2">
        <v>1499214</v>
      </c>
      <c r="E19" s="2"/>
      <c r="F19" s="2">
        <v>949870</v>
      </c>
      <c r="G19" s="2"/>
      <c r="H19" s="2">
        <v>4387179.0000000028</v>
      </c>
      <c r="I19" s="2">
        <v>759600</v>
      </c>
      <c r="J19" s="2">
        <v>0</v>
      </c>
      <c r="K19" s="2"/>
      <c r="L19" s="1">
        <f t="shared" ref="L19" si="3">B19+D19+F19+H19+J19</f>
        <v>18773396.000000004</v>
      </c>
      <c r="M19" s="12">
        <f t="shared" ref="M19" si="4">C19+E19+G19+I19+K19</f>
        <v>24876168.000000004</v>
      </c>
      <c r="N19" s="18">
        <f>L19+M19</f>
        <v>43649564.000000007</v>
      </c>
      <c r="P19" s="4" t="s">
        <v>16</v>
      </c>
      <c r="Q19" s="2">
        <v>4745</v>
      </c>
      <c r="R19" s="2">
        <v>4199</v>
      </c>
      <c r="S19" s="2">
        <v>2014</v>
      </c>
      <c r="T19" s="2">
        <v>0</v>
      </c>
      <c r="U19" s="2">
        <v>481</v>
      </c>
      <c r="V19" s="2">
        <v>0</v>
      </c>
      <c r="W19" s="2">
        <v>7354</v>
      </c>
      <c r="X19" s="2">
        <v>513</v>
      </c>
      <c r="Y19" s="2">
        <v>2209</v>
      </c>
      <c r="Z19" s="2">
        <v>0</v>
      </c>
      <c r="AA19" s="1">
        <f t="shared" ref="AA19" si="5">Q19+S19+U19+W19+Y19</f>
        <v>16803</v>
      </c>
      <c r="AB19" s="12">
        <f t="shared" ref="AB19" si="6">R19+T19+V19+X19+Z19</f>
        <v>4712</v>
      </c>
      <c r="AC19" s="13">
        <f>AA19+AB19</f>
        <v>21515</v>
      </c>
      <c r="AE19" s="4" t="s">
        <v>16</v>
      </c>
      <c r="AF19" s="2">
        <f t="shared" ref="AF19:AO19" si="7">IFERROR(B19/Q19, "N.A.")</f>
        <v>2515.7287671232875</v>
      </c>
      <c r="AG19" s="2">
        <f t="shared" si="7"/>
        <v>5743.4074779709463</v>
      </c>
      <c r="AH19" s="2">
        <f t="shared" si="7"/>
        <v>744.39622641509436</v>
      </c>
      <c r="AI19" s="2" t="str">
        <f t="shared" si="7"/>
        <v>N.A.</v>
      </c>
      <c r="AJ19" s="2">
        <f t="shared" si="7"/>
        <v>1974.7817047817048</v>
      </c>
      <c r="AK19" s="2" t="str">
        <f t="shared" si="7"/>
        <v>N.A.</v>
      </c>
      <c r="AL19" s="2">
        <f t="shared" si="7"/>
        <v>596.57043785694896</v>
      </c>
      <c r="AM19" s="2">
        <f t="shared" si="7"/>
        <v>1480.7017543859649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1117.2645360947452</v>
      </c>
      <c r="AQ19" s="16">
        <f t="shared" ref="AQ19" si="9">IFERROR(M19/AB19, "N.A.")</f>
        <v>5279.3225806451619</v>
      </c>
      <c r="AR19" s="13">
        <f t="shared" ref="AR19" si="10">IFERROR(N19/AC19, "N.A.")</f>
        <v>2028.7968394143625</v>
      </c>
    </row>
    <row r="20" spans="1:44" ht="15" customHeight="1" thickBot="1" x14ac:dyDescent="0.3">
      <c r="A20" s="5" t="s">
        <v>0</v>
      </c>
      <c r="B20" s="46">
        <f>B19+C19</f>
        <v>36053701</v>
      </c>
      <c r="C20" s="47"/>
      <c r="D20" s="46">
        <f>D19+E19</f>
        <v>1499214</v>
      </c>
      <c r="E20" s="47"/>
      <c r="F20" s="46">
        <f>F19+G19</f>
        <v>949870</v>
      </c>
      <c r="G20" s="47"/>
      <c r="H20" s="46">
        <f>H19+I19</f>
        <v>5146779.0000000028</v>
      </c>
      <c r="I20" s="47"/>
      <c r="J20" s="46">
        <f>J19+K19</f>
        <v>0</v>
      </c>
      <c r="K20" s="47"/>
      <c r="L20" s="46">
        <f>L19+M19</f>
        <v>43649564.000000007</v>
      </c>
      <c r="M20" s="50"/>
      <c r="N20" s="19">
        <f>B20+D20+F20+H20+J20</f>
        <v>43649564</v>
      </c>
      <c r="P20" s="5" t="s">
        <v>0</v>
      </c>
      <c r="Q20" s="46">
        <f>Q19+R19</f>
        <v>8944</v>
      </c>
      <c r="R20" s="47"/>
      <c r="S20" s="46">
        <f>S19+T19</f>
        <v>2014</v>
      </c>
      <c r="T20" s="47"/>
      <c r="U20" s="46">
        <f>U19+V19</f>
        <v>481</v>
      </c>
      <c r="V20" s="47"/>
      <c r="W20" s="46">
        <f>W19+X19</f>
        <v>7867</v>
      </c>
      <c r="X20" s="47"/>
      <c r="Y20" s="46">
        <f>Y19+Z19</f>
        <v>2209</v>
      </c>
      <c r="Z20" s="47"/>
      <c r="AA20" s="46">
        <f>AA19+AB19</f>
        <v>21515</v>
      </c>
      <c r="AB20" s="47"/>
      <c r="AC20" s="20">
        <f>Q20+S20+U20+W20+Y20</f>
        <v>21515</v>
      </c>
      <c r="AE20" s="5" t="s">
        <v>0</v>
      </c>
      <c r="AF20" s="48">
        <f>IFERROR(B20/Q20,"N.A.")</f>
        <v>4031.048859570662</v>
      </c>
      <c r="AG20" s="49"/>
      <c r="AH20" s="48">
        <f>IFERROR(D20/S20,"N.A.")</f>
        <v>744.39622641509436</v>
      </c>
      <c r="AI20" s="49"/>
      <c r="AJ20" s="48">
        <f>IFERROR(F20/U20,"N.A.")</f>
        <v>1974.7817047817048</v>
      </c>
      <c r="AK20" s="49"/>
      <c r="AL20" s="48">
        <f>IFERROR(H20/W20,"N.A.")</f>
        <v>654.22384644718477</v>
      </c>
      <c r="AM20" s="49"/>
      <c r="AN20" s="48">
        <f>IFERROR(J20/Y20,"N.A.")</f>
        <v>0</v>
      </c>
      <c r="AO20" s="49"/>
      <c r="AP20" s="48">
        <f>IFERROR(L20/AA20,"N.A.")</f>
        <v>2028.7968394143625</v>
      </c>
      <c r="AQ20" s="49"/>
      <c r="AR20" s="17">
        <f>IFERROR(N20/AC20, "N.A.")</f>
        <v>2028.796839414362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4798026</v>
      </c>
      <c r="C27" s="2"/>
      <c r="D27" s="2"/>
      <c r="E27" s="2"/>
      <c r="F27" s="2">
        <v>752500</v>
      </c>
      <c r="G27" s="2"/>
      <c r="H27" s="2">
        <v>2293421.9999999995</v>
      </c>
      <c r="I27" s="2"/>
      <c r="J27" s="2"/>
      <c r="K27" s="2"/>
      <c r="L27" s="1">
        <f t="shared" ref="L27:M30" si="11">B27+D27+F27+H27+J27</f>
        <v>7843948</v>
      </c>
      <c r="M27" s="12">
        <f t="shared" si="11"/>
        <v>0</v>
      </c>
      <c r="N27" s="13">
        <f>L27+M27</f>
        <v>7843948</v>
      </c>
      <c r="P27" s="3" t="s">
        <v>12</v>
      </c>
      <c r="Q27" s="2">
        <v>1348</v>
      </c>
      <c r="R27" s="2">
        <v>0</v>
      </c>
      <c r="S27" s="2">
        <v>0</v>
      </c>
      <c r="T27" s="2">
        <v>0</v>
      </c>
      <c r="U27" s="2">
        <v>175</v>
      </c>
      <c r="V27" s="2">
        <v>0</v>
      </c>
      <c r="W27" s="2">
        <v>1112</v>
      </c>
      <c r="X27" s="2">
        <v>0</v>
      </c>
      <c r="Y27" s="2">
        <v>0</v>
      </c>
      <c r="Z27" s="2">
        <v>0</v>
      </c>
      <c r="AA27" s="1">
        <f t="shared" ref="AA27:AB30" si="12">Q27+S27+U27+W27+Y27</f>
        <v>2635</v>
      </c>
      <c r="AB27" s="12">
        <f t="shared" si="12"/>
        <v>0</v>
      </c>
      <c r="AC27" s="13">
        <f>AA27+AB27</f>
        <v>2635</v>
      </c>
      <c r="AE27" s="3" t="s">
        <v>12</v>
      </c>
      <c r="AF27" s="2">
        <f t="shared" ref="AF27:AR30" si="13">IFERROR(B27/Q27, "N.A.")</f>
        <v>3559.3664688427298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4300</v>
      </c>
      <c r="AK27" s="2" t="str">
        <f t="shared" si="13"/>
        <v>N.A.</v>
      </c>
      <c r="AL27" s="2">
        <f t="shared" si="13"/>
        <v>2062.4298561151077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2976.8303605313095</v>
      </c>
      <c r="AQ27" s="16" t="str">
        <f t="shared" si="13"/>
        <v>N.A.</v>
      </c>
      <c r="AR27" s="13">
        <f t="shared" si="13"/>
        <v>2976.8303605313095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5694682</v>
      </c>
      <c r="C29" s="2">
        <v>13184368.000000004</v>
      </c>
      <c r="D29" s="2">
        <v>1004214</v>
      </c>
      <c r="E29" s="2"/>
      <c r="F29" s="2"/>
      <c r="G29" s="2"/>
      <c r="H29" s="2"/>
      <c r="I29" s="2">
        <v>526320</v>
      </c>
      <c r="J29" s="2"/>
      <c r="K29" s="2"/>
      <c r="L29" s="1">
        <f t="shared" si="11"/>
        <v>6698896</v>
      </c>
      <c r="M29" s="12">
        <f t="shared" si="11"/>
        <v>13710688.000000004</v>
      </c>
      <c r="N29" s="13">
        <f>L29+M29</f>
        <v>20409584.000000004</v>
      </c>
      <c r="P29" s="3" t="s">
        <v>14</v>
      </c>
      <c r="Q29" s="2">
        <v>1834</v>
      </c>
      <c r="R29" s="2">
        <v>2817</v>
      </c>
      <c r="S29" s="2">
        <v>1093</v>
      </c>
      <c r="T29" s="2">
        <v>0</v>
      </c>
      <c r="U29" s="2">
        <v>0</v>
      </c>
      <c r="V29" s="2">
        <v>0</v>
      </c>
      <c r="W29" s="2">
        <v>0</v>
      </c>
      <c r="X29" s="2">
        <v>306</v>
      </c>
      <c r="Y29" s="2">
        <v>0</v>
      </c>
      <c r="Z29" s="2">
        <v>0</v>
      </c>
      <c r="AA29" s="1">
        <f t="shared" si="12"/>
        <v>2927</v>
      </c>
      <c r="AB29" s="12">
        <f t="shared" si="12"/>
        <v>3123</v>
      </c>
      <c r="AC29" s="13">
        <f>AA29+AB29</f>
        <v>6050</v>
      </c>
      <c r="AE29" s="3" t="s">
        <v>14</v>
      </c>
      <c r="AF29" s="2">
        <f t="shared" si="13"/>
        <v>3105.06106870229</v>
      </c>
      <c r="AG29" s="2">
        <f t="shared" si="13"/>
        <v>4680.2868299609527</v>
      </c>
      <c r="AH29" s="2">
        <f t="shared" si="13"/>
        <v>918.76852698993594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1720</v>
      </c>
      <c r="AN29" s="2" t="str">
        <f t="shared" si="13"/>
        <v>N.A.</v>
      </c>
      <c r="AO29" s="2" t="str">
        <f t="shared" si="13"/>
        <v>N.A.</v>
      </c>
      <c r="AP29" s="15">
        <f t="shared" si="13"/>
        <v>2288.6559617355656</v>
      </c>
      <c r="AQ29" s="16">
        <f t="shared" si="13"/>
        <v>4390.2299071405714</v>
      </c>
      <c r="AR29" s="13">
        <f t="shared" si="13"/>
        <v>3373.4849586776868</v>
      </c>
    </row>
    <row r="30" spans="1:44" ht="15" customHeight="1" thickBot="1" x14ac:dyDescent="0.3">
      <c r="A30" s="3" t="s">
        <v>15</v>
      </c>
      <c r="B30" s="2">
        <v>316050</v>
      </c>
      <c r="C30" s="2"/>
      <c r="D30" s="2">
        <v>116100</v>
      </c>
      <c r="E30" s="2"/>
      <c r="F30" s="2"/>
      <c r="G30" s="2"/>
      <c r="H30" s="2">
        <v>1059401.9999999998</v>
      </c>
      <c r="I30" s="2"/>
      <c r="J30" s="2">
        <v>0</v>
      </c>
      <c r="K30" s="2"/>
      <c r="L30" s="1">
        <f t="shared" si="11"/>
        <v>1491551.9999999998</v>
      </c>
      <c r="M30" s="12">
        <f t="shared" si="11"/>
        <v>0</v>
      </c>
      <c r="N30" s="13">
        <f>L30+M30</f>
        <v>1491551.9999999998</v>
      </c>
      <c r="P30" s="3" t="s">
        <v>15</v>
      </c>
      <c r="Q30" s="2">
        <v>183</v>
      </c>
      <c r="R30" s="2">
        <v>0</v>
      </c>
      <c r="S30" s="2">
        <v>90</v>
      </c>
      <c r="T30" s="2">
        <v>0</v>
      </c>
      <c r="U30" s="2">
        <v>0</v>
      </c>
      <c r="V30" s="2">
        <v>0</v>
      </c>
      <c r="W30" s="2">
        <v>3908</v>
      </c>
      <c r="X30" s="2">
        <v>0</v>
      </c>
      <c r="Y30" s="2">
        <v>1339</v>
      </c>
      <c r="Z30" s="2">
        <v>0</v>
      </c>
      <c r="AA30" s="1">
        <f t="shared" si="12"/>
        <v>5520</v>
      </c>
      <c r="AB30" s="12">
        <f t="shared" si="12"/>
        <v>0</v>
      </c>
      <c r="AC30" s="18">
        <f>AA30+AB30</f>
        <v>5520</v>
      </c>
      <c r="AE30" s="3" t="s">
        <v>15</v>
      </c>
      <c r="AF30" s="2">
        <f t="shared" si="13"/>
        <v>1727.049180327869</v>
      </c>
      <c r="AG30" s="2" t="str">
        <f t="shared" si="13"/>
        <v>N.A.</v>
      </c>
      <c r="AH30" s="2">
        <f t="shared" si="13"/>
        <v>1290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271.08546571136122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270.20869565217384</v>
      </c>
      <c r="AQ30" s="16" t="str">
        <f t="shared" si="13"/>
        <v>N.A.</v>
      </c>
      <c r="AR30" s="13">
        <f t="shared" si="13"/>
        <v>270.20869565217384</v>
      </c>
    </row>
    <row r="31" spans="1:44" ht="15" customHeight="1" thickBot="1" x14ac:dyDescent="0.3">
      <c r="A31" s="4" t="s">
        <v>16</v>
      </c>
      <c r="B31" s="2">
        <v>10808757.999999998</v>
      </c>
      <c r="C31" s="2">
        <v>13184368.000000004</v>
      </c>
      <c r="D31" s="2">
        <v>1120314</v>
      </c>
      <c r="E31" s="2"/>
      <c r="F31" s="2">
        <v>752500</v>
      </c>
      <c r="G31" s="2"/>
      <c r="H31" s="2">
        <v>3352823.9999999991</v>
      </c>
      <c r="I31" s="2">
        <v>526320</v>
      </c>
      <c r="J31" s="2">
        <v>0</v>
      </c>
      <c r="K31" s="2"/>
      <c r="L31" s="1">
        <f t="shared" ref="L31" si="14">B31+D31+F31+H31+J31</f>
        <v>16034395.999999996</v>
      </c>
      <c r="M31" s="12">
        <f t="shared" ref="M31" si="15">C31+E31+G31+I31+K31</f>
        <v>13710688.000000004</v>
      </c>
      <c r="N31" s="18">
        <f>L31+M31</f>
        <v>29745084</v>
      </c>
      <c r="P31" s="4" t="s">
        <v>16</v>
      </c>
      <c r="Q31" s="2">
        <v>3365</v>
      </c>
      <c r="R31" s="2">
        <v>2817</v>
      </c>
      <c r="S31" s="2">
        <v>1183</v>
      </c>
      <c r="T31" s="2">
        <v>0</v>
      </c>
      <c r="U31" s="2">
        <v>175</v>
      </c>
      <c r="V31" s="2">
        <v>0</v>
      </c>
      <c r="W31" s="2">
        <v>5020</v>
      </c>
      <c r="X31" s="2">
        <v>306</v>
      </c>
      <c r="Y31" s="2">
        <v>1339</v>
      </c>
      <c r="Z31" s="2">
        <v>0</v>
      </c>
      <c r="AA31" s="1">
        <f t="shared" ref="AA31" si="16">Q31+S31+U31+W31+Y31</f>
        <v>11082</v>
      </c>
      <c r="AB31" s="12">
        <f t="shared" ref="AB31" si="17">R31+T31+V31+X31+Z31</f>
        <v>3123</v>
      </c>
      <c r="AC31" s="13">
        <f>AA31+AB31</f>
        <v>14205</v>
      </c>
      <c r="AE31" s="4" t="s">
        <v>16</v>
      </c>
      <c r="AF31" s="2">
        <f t="shared" ref="AF31:AO31" si="18">IFERROR(B31/Q31, "N.A.")</f>
        <v>3212.1123328380381</v>
      </c>
      <c r="AG31" s="2">
        <f t="shared" si="18"/>
        <v>4680.2868299609527</v>
      </c>
      <c r="AH31" s="2">
        <f t="shared" si="18"/>
        <v>947.01098901098896</v>
      </c>
      <c r="AI31" s="2" t="str">
        <f t="shared" si="18"/>
        <v>N.A.</v>
      </c>
      <c r="AJ31" s="2">
        <f t="shared" si="18"/>
        <v>4300</v>
      </c>
      <c r="AK31" s="2" t="str">
        <f t="shared" si="18"/>
        <v>N.A.</v>
      </c>
      <c r="AL31" s="2">
        <f t="shared" si="18"/>
        <v>667.89322709163332</v>
      </c>
      <c r="AM31" s="2">
        <f t="shared" si="18"/>
        <v>1720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1446.8864825843707</v>
      </c>
      <c r="AQ31" s="16">
        <f t="shared" ref="AQ31" si="20">IFERROR(M31/AB31, "N.A.")</f>
        <v>4390.2299071405714</v>
      </c>
      <c r="AR31" s="13">
        <f t="shared" ref="AR31" si="21">IFERROR(N31/AC31, "N.A.")</f>
        <v>2093.9869060190072</v>
      </c>
    </row>
    <row r="32" spans="1:44" ht="15" customHeight="1" thickBot="1" x14ac:dyDescent="0.3">
      <c r="A32" s="5" t="s">
        <v>0</v>
      </c>
      <c r="B32" s="46">
        <f>B31+C31</f>
        <v>23993126</v>
      </c>
      <c r="C32" s="47"/>
      <c r="D32" s="46">
        <f>D31+E31</f>
        <v>1120314</v>
      </c>
      <c r="E32" s="47"/>
      <c r="F32" s="46">
        <f>F31+G31</f>
        <v>752500</v>
      </c>
      <c r="G32" s="47"/>
      <c r="H32" s="46">
        <f>H31+I31</f>
        <v>3879143.9999999991</v>
      </c>
      <c r="I32" s="47"/>
      <c r="J32" s="46">
        <f>J31+K31</f>
        <v>0</v>
      </c>
      <c r="K32" s="47"/>
      <c r="L32" s="46">
        <f>L31+M31</f>
        <v>29745084</v>
      </c>
      <c r="M32" s="50"/>
      <c r="N32" s="19">
        <f>B32+D32+F32+H32+J32</f>
        <v>29745084</v>
      </c>
      <c r="P32" s="5" t="s">
        <v>0</v>
      </c>
      <c r="Q32" s="46">
        <f>Q31+R31</f>
        <v>6182</v>
      </c>
      <c r="R32" s="47"/>
      <c r="S32" s="46">
        <f>S31+T31</f>
        <v>1183</v>
      </c>
      <c r="T32" s="47"/>
      <c r="U32" s="46">
        <f>U31+V31</f>
        <v>175</v>
      </c>
      <c r="V32" s="47"/>
      <c r="W32" s="46">
        <f>W31+X31</f>
        <v>5326</v>
      </c>
      <c r="X32" s="47"/>
      <c r="Y32" s="46">
        <f>Y31+Z31</f>
        <v>1339</v>
      </c>
      <c r="Z32" s="47"/>
      <c r="AA32" s="46">
        <f>AA31+AB31</f>
        <v>14205</v>
      </c>
      <c r="AB32" s="47"/>
      <c r="AC32" s="20">
        <f>Q32+S32+U32+W32+Y32</f>
        <v>14205</v>
      </c>
      <c r="AE32" s="5" t="s">
        <v>0</v>
      </c>
      <c r="AF32" s="48">
        <f>IFERROR(B32/Q32,"N.A.")</f>
        <v>3881.1268197994177</v>
      </c>
      <c r="AG32" s="49"/>
      <c r="AH32" s="48">
        <f>IFERROR(D32/S32,"N.A.")</f>
        <v>947.01098901098896</v>
      </c>
      <c r="AI32" s="49"/>
      <c r="AJ32" s="48">
        <f>IFERROR(F32/U32,"N.A.")</f>
        <v>4300</v>
      </c>
      <c r="AK32" s="49"/>
      <c r="AL32" s="48">
        <f>IFERROR(H32/W32,"N.A.")</f>
        <v>728.34096883214397</v>
      </c>
      <c r="AM32" s="49"/>
      <c r="AN32" s="48">
        <f>IFERROR(J32/Y32,"N.A.")</f>
        <v>0</v>
      </c>
      <c r="AO32" s="49"/>
      <c r="AP32" s="48">
        <f>IFERROR(L32/AA32,"N.A.")</f>
        <v>2093.9869060190072</v>
      </c>
      <c r="AQ32" s="49"/>
      <c r="AR32" s="17">
        <f>IFERROR(N32/AC32, "N.A.")</f>
        <v>2093.9869060190072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148200</v>
      </c>
      <c r="C39" s="2"/>
      <c r="D39" s="2">
        <v>8750</v>
      </c>
      <c r="E39" s="2"/>
      <c r="F39" s="2">
        <v>197370</v>
      </c>
      <c r="G39" s="2"/>
      <c r="H39" s="2">
        <v>1034355</v>
      </c>
      <c r="I39" s="2"/>
      <c r="J39" s="2">
        <v>0</v>
      </c>
      <c r="K39" s="2"/>
      <c r="L39" s="1">
        <f t="shared" ref="L39:M42" si="22">B39+D39+F39+H39+J39</f>
        <v>1388675</v>
      </c>
      <c r="M39" s="12">
        <f t="shared" si="22"/>
        <v>0</v>
      </c>
      <c r="N39" s="13">
        <f>L39+M39</f>
        <v>1388675</v>
      </c>
      <c r="P39" s="3" t="s">
        <v>12</v>
      </c>
      <c r="Q39" s="2">
        <v>228</v>
      </c>
      <c r="R39" s="2">
        <v>0</v>
      </c>
      <c r="S39" s="2">
        <v>175</v>
      </c>
      <c r="T39" s="2">
        <v>0</v>
      </c>
      <c r="U39" s="2">
        <v>306</v>
      </c>
      <c r="V39" s="2">
        <v>0</v>
      </c>
      <c r="W39" s="2">
        <v>2244</v>
      </c>
      <c r="X39" s="2">
        <v>0</v>
      </c>
      <c r="Y39" s="2">
        <v>486</v>
      </c>
      <c r="Z39" s="2">
        <v>0</v>
      </c>
      <c r="AA39" s="1">
        <f t="shared" ref="AA39:AB42" si="23">Q39+S39+U39+W39+Y39</f>
        <v>3439</v>
      </c>
      <c r="AB39" s="12">
        <f t="shared" si="23"/>
        <v>0</v>
      </c>
      <c r="AC39" s="13">
        <f>AA39+AB39</f>
        <v>3439</v>
      </c>
      <c r="AE39" s="3" t="s">
        <v>12</v>
      </c>
      <c r="AF39" s="2">
        <f t="shared" ref="AF39:AR42" si="24">IFERROR(B39/Q39, "N.A.")</f>
        <v>650</v>
      </c>
      <c r="AG39" s="2" t="str">
        <f t="shared" si="24"/>
        <v>N.A.</v>
      </c>
      <c r="AH39" s="2">
        <f t="shared" si="24"/>
        <v>50</v>
      </c>
      <c r="AI39" s="2" t="str">
        <f t="shared" si="24"/>
        <v>N.A.</v>
      </c>
      <c r="AJ39" s="2">
        <f t="shared" si="24"/>
        <v>645</v>
      </c>
      <c r="AK39" s="2" t="str">
        <f t="shared" si="24"/>
        <v>N.A.</v>
      </c>
      <c r="AL39" s="2">
        <f t="shared" si="24"/>
        <v>460.94251336898395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403.80197731898807</v>
      </c>
      <c r="AQ39" s="16" t="str">
        <f t="shared" si="24"/>
        <v>N.A.</v>
      </c>
      <c r="AR39" s="13">
        <f t="shared" si="24"/>
        <v>403.80197731898807</v>
      </c>
    </row>
    <row r="40" spans="1:44" ht="15" customHeight="1" thickBot="1" x14ac:dyDescent="0.3">
      <c r="A40" s="3" t="s">
        <v>13</v>
      </c>
      <c r="B40" s="2">
        <v>410435</v>
      </c>
      <c r="C40" s="2"/>
      <c r="D40" s="2">
        <v>186550</v>
      </c>
      <c r="E40" s="2"/>
      <c r="F40" s="2"/>
      <c r="G40" s="2"/>
      <c r="H40" s="2"/>
      <c r="I40" s="2"/>
      <c r="J40" s="2"/>
      <c r="K40" s="2"/>
      <c r="L40" s="1">
        <f t="shared" si="22"/>
        <v>596985</v>
      </c>
      <c r="M40" s="12">
        <f t="shared" si="22"/>
        <v>0</v>
      </c>
      <c r="N40" s="13">
        <f>L40+M40</f>
        <v>596985</v>
      </c>
      <c r="P40" s="3" t="s">
        <v>13</v>
      </c>
      <c r="Q40" s="2">
        <v>671</v>
      </c>
      <c r="R40" s="2">
        <v>0</v>
      </c>
      <c r="S40" s="2">
        <v>350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1021</v>
      </c>
      <c r="AB40" s="12">
        <f t="shared" si="23"/>
        <v>0</v>
      </c>
      <c r="AC40" s="13">
        <f>AA40+AB40</f>
        <v>1021</v>
      </c>
      <c r="AE40" s="3" t="s">
        <v>13</v>
      </c>
      <c r="AF40" s="2">
        <f t="shared" si="24"/>
        <v>611.67660208643815</v>
      </c>
      <c r="AG40" s="2" t="str">
        <f t="shared" si="24"/>
        <v>N.A.</v>
      </c>
      <c r="AH40" s="2">
        <f t="shared" si="24"/>
        <v>533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584.70617042115578</v>
      </c>
      <c r="AQ40" s="16" t="str">
        <f t="shared" si="24"/>
        <v>N.A.</v>
      </c>
      <c r="AR40" s="13">
        <f t="shared" si="24"/>
        <v>584.70617042115578</v>
      </c>
    </row>
    <row r="41" spans="1:44" ht="15" customHeight="1" thickBot="1" x14ac:dyDescent="0.3">
      <c r="A41" s="3" t="s">
        <v>14</v>
      </c>
      <c r="B41" s="2">
        <v>569740</v>
      </c>
      <c r="C41" s="2">
        <v>10932200.000000002</v>
      </c>
      <c r="D41" s="2">
        <v>183600</v>
      </c>
      <c r="E41" s="2"/>
      <c r="F41" s="2"/>
      <c r="G41" s="2"/>
      <c r="H41" s="2"/>
      <c r="I41" s="2">
        <v>233280</v>
      </c>
      <c r="J41" s="2">
        <v>0</v>
      </c>
      <c r="K41" s="2"/>
      <c r="L41" s="1">
        <f t="shared" si="22"/>
        <v>753340</v>
      </c>
      <c r="M41" s="12">
        <f t="shared" si="22"/>
        <v>11165480.000000002</v>
      </c>
      <c r="N41" s="13">
        <f>L41+M41</f>
        <v>11918820.000000002</v>
      </c>
      <c r="P41" s="3" t="s">
        <v>14</v>
      </c>
      <c r="Q41" s="2">
        <v>481</v>
      </c>
      <c r="R41" s="2">
        <v>1382</v>
      </c>
      <c r="S41" s="2">
        <v>306</v>
      </c>
      <c r="T41" s="2">
        <v>0</v>
      </c>
      <c r="U41" s="2">
        <v>0</v>
      </c>
      <c r="V41" s="2">
        <v>0</v>
      </c>
      <c r="W41" s="2">
        <v>0</v>
      </c>
      <c r="X41" s="2">
        <v>207</v>
      </c>
      <c r="Y41" s="2">
        <v>114</v>
      </c>
      <c r="Z41" s="2">
        <v>0</v>
      </c>
      <c r="AA41" s="1">
        <f t="shared" si="23"/>
        <v>901</v>
      </c>
      <c r="AB41" s="12">
        <f t="shared" si="23"/>
        <v>1589</v>
      </c>
      <c r="AC41" s="13">
        <f>AA41+AB41</f>
        <v>2490</v>
      </c>
      <c r="AE41" s="3" t="s">
        <v>14</v>
      </c>
      <c r="AF41" s="2">
        <f t="shared" si="24"/>
        <v>1184.4906444906444</v>
      </c>
      <c r="AG41" s="2">
        <f t="shared" si="24"/>
        <v>7910.4196816208405</v>
      </c>
      <c r="AH41" s="2">
        <f t="shared" si="24"/>
        <v>600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1126.9565217391305</v>
      </c>
      <c r="AN41" s="2">
        <f t="shared" si="24"/>
        <v>0</v>
      </c>
      <c r="AO41" s="2" t="str">
        <f t="shared" si="24"/>
        <v>N.A.</v>
      </c>
      <c r="AP41" s="15">
        <f t="shared" si="24"/>
        <v>836.11542730299664</v>
      </c>
      <c r="AQ41" s="16">
        <f t="shared" si="24"/>
        <v>7026.7337948395225</v>
      </c>
      <c r="AR41" s="13">
        <f t="shared" si="24"/>
        <v>4786.674698795181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90</v>
      </c>
      <c r="X42" s="2">
        <v>0</v>
      </c>
      <c r="Y42" s="2">
        <v>270</v>
      </c>
      <c r="Z42" s="2">
        <v>0</v>
      </c>
      <c r="AA42" s="1">
        <f t="shared" si="23"/>
        <v>360</v>
      </c>
      <c r="AB42" s="12">
        <f t="shared" si="23"/>
        <v>0</v>
      </c>
      <c r="AC42" s="13">
        <f>AA42+AB42</f>
        <v>360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3">
        <f t="shared" si="24"/>
        <v>0</v>
      </c>
    </row>
    <row r="43" spans="1:44" ht="15" customHeight="1" thickBot="1" x14ac:dyDescent="0.3">
      <c r="A43" s="4" t="s">
        <v>16</v>
      </c>
      <c r="B43" s="2">
        <v>1128375</v>
      </c>
      <c r="C43" s="2">
        <v>10932200.000000002</v>
      </c>
      <c r="D43" s="2">
        <v>378900</v>
      </c>
      <c r="E43" s="2"/>
      <c r="F43" s="2">
        <v>197370</v>
      </c>
      <c r="G43" s="2"/>
      <c r="H43" s="2">
        <v>1034355</v>
      </c>
      <c r="I43" s="2">
        <v>233280</v>
      </c>
      <c r="J43" s="2">
        <v>0</v>
      </c>
      <c r="K43" s="2"/>
      <c r="L43" s="1">
        <f t="shared" ref="L43" si="25">B43+D43+F43+H43+J43</f>
        <v>2739000</v>
      </c>
      <c r="M43" s="12">
        <f t="shared" ref="M43" si="26">C43+E43+G43+I43+K43</f>
        <v>11165480.000000002</v>
      </c>
      <c r="N43" s="18">
        <f>L43+M43</f>
        <v>13904480.000000002</v>
      </c>
      <c r="P43" s="4" t="s">
        <v>16</v>
      </c>
      <c r="Q43" s="2">
        <v>1380</v>
      </c>
      <c r="R43" s="2">
        <v>1382</v>
      </c>
      <c r="S43" s="2">
        <v>831</v>
      </c>
      <c r="T43" s="2">
        <v>0</v>
      </c>
      <c r="U43" s="2">
        <v>306</v>
      </c>
      <c r="V43" s="2">
        <v>0</v>
      </c>
      <c r="W43" s="2">
        <v>2334</v>
      </c>
      <c r="X43" s="2">
        <v>207</v>
      </c>
      <c r="Y43" s="2">
        <v>870</v>
      </c>
      <c r="Z43" s="2">
        <v>0</v>
      </c>
      <c r="AA43" s="1">
        <f t="shared" ref="AA43" si="27">Q43+S43+U43+W43+Y43</f>
        <v>5721</v>
      </c>
      <c r="AB43" s="12">
        <f t="shared" ref="AB43" si="28">R43+T43+V43+X43+Z43</f>
        <v>1589</v>
      </c>
      <c r="AC43" s="18">
        <f>AA43+AB43</f>
        <v>7310</v>
      </c>
      <c r="AE43" s="4" t="s">
        <v>16</v>
      </c>
      <c r="AF43" s="2">
        <f t="shared" ref="AF43:AO43" si="29">IFERROR(B43/Q43, "N.A.")</f>
        <v>817.66304347826087</v>
      </c>
      <c r="AG43" s="2">
        <f t="shared" si="29"/>
        <v>7910.4196816208405</v>
      </c>
      <c r="AH43" s="2">
        <f t="shared" si="29"/>
        <v>455.95667870036101</v>
      </c>
      <c r="AI43" s="2" t="str">
        <f t="shared" si="29"/>
        <v>N.A.</v>
      </c>
      <c r="AJ43" s="2">
        <f t="shared" si="29"/>
        <v>645</v>
      </c>
      <c r="AK43" s="2" t="str">
        <f t="shared" si="29"/>
        <v>N.A.</v>
      </c>
      <c r="AL43" s="2">
        <f t="shared" si="29"/>
        <v>443.16838046272494</v>
      </c>
      <c r="AM43" s="2">
        <f t="shared" si="29"/>
        <v>1126.9565217391305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478.76245411641321</v>
      </c>
      <c r="AQ43" s="16">
        <f t="shared" ref="AQ43" si="31">IFERROR(M43/AB43, "N.A.")</f>
        <v>7026.7337948395225</v>
      </c>
      <c r="AR43" s="13">
        <f t="shared" ref="AR43" si="32">IFERROR(N43/AC43, "N.A.")</f>
        <v>1902.1176470588239</v>
      </c>
    </row>
    <row r="44" spans="1:44" ht="15" customHeight="1" thickBot="1" x14ac:dyDescent="0.3">
      <c r="A44" s="5" t="s">
        <v>0</v>
      </c>
      <c r="B44" s="46">
        <f>B43+C43</f>
        <v>12060575.000000002</v>
      </c>
      <c r="C44" s="47"/>
      <c r="D44" s="46">
        <f>D43+E43</f>
        <v>378900</v>
      </c>
      <c r="E44" s="47"/>
      <c r="F44" s="46">
        <f>F43+G43</f>
        <v>197370</v>
      </c>
      <c r="G44" s="47"/>
      <c r="H44" s="46">
        <f>H43+I43</f>
        <v>1267635</v>
      </c>
      <c r="I44" s="47"/>
      <c r="J44" s="46">
        <f>J43+K43</f>
        <v>0</v>
      </c>
      <c r="K44" s="47"/>
      <c r="L44" s="46">
        <f>L43+M43</f>
        <v>13904480.000000002</v>
      </c>
      <c r="M44" s="50"/>
      <c r="N44" s="19">
        <f>B44+D44+F44+H44+J44</f>
        <v>13904480.000000002</v>
      </c>
      <c r="P44" s="5" t="s">
        <v>0</v>
      </c>
      <c r="Q44" s="46">
        <f>Q43+R43</f>
        <v>2762</v>
      </c>
      <c r="R44" s="47"/>
      <c r="S44" s="46">
        <f>S43+T43</f>
        <v>831</v>
      </c>
      <c r="T44" s="47"/>
      <c r="U44" s="46">
        <f>U43+V43</f>
        <v>306</v>
      </c>
      <c r="V44" s="47"/>
      <c r="W44" s="46">
        <f>W43+X43</f>
        <v>2541</v>
      </c>
      <c r="X44" s="47"/>
      <c r="Y44" s="46">
        <f>Y43+Z43</f>
        <v>870</v>
      </c>
      <c r="Z44" s="47"/>
      <c r="AA44" s="46">
        <f>AA43+AB43</f>
        <v>7310</v>
      </c>
      <c r="AB44" s="50"/>
      <c r="AC44" s="19">
        <f>Q44+S44+U44+W44+Y44</f>
        <v>7310</v>
      </c>
      <c r="AE44" s="5" t="s">
        <v>0</v>
      </c>
      <c r="AF44" s="48">
        <f>IFERROR(B44/Q44,"N.A.")</f>
        <v>4366.6093410572057</v>
      </c>
      <c r="AG44" s="49"/>
      <c r="AH44" s="48">
        <f>IFERROR(D44/S44,"N.A.")</f>
        <v>455.95667870036101</v>
      </c>
      <c r="AI44" s="49"/>
      <c r="AJ44" s="48">
        <f>IFERROR(F44/U44,"N.A.")</f>
        <v>645</v>
      </c>
      <c r="AK44" s="49"/>
      <c r="AL44" s="48">
        <f>IFERROR(H44/W44,"N.A.")</f>
        <v>498.87249114521842</v>
      </c>
      <c r="AM44" s="49"/>
      <c r="AN44" s="48">
        <f>IFERROR(J44/Y44,"N.A.")</f>
        <v>0</v>
      </c>
      <c r="AO44" s="49"/>
      <c r="AP44" s="48">
        <f>IFERROR(L44/AA44,"N.A.")</f>
        <v>1902.1176470588239</v>
      </c>
      <c r="AQ44" s="49"/>
      <c r="AR44" s="17">
        <f>IFERROR(N44/AC44, "N.A.")</f>
        <v>1902.1176470588239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587982</v>
      </c>
      <c r="C15" s="2"/>
      <c r="D15" s="2"/>
      <c r="E15" s="2"/>
      <c r="F15" s="2"/>
      <c r="G15" s="2"/>
      <c r="H15" s="2">
        <v>2784616</v>
      </c>
      <c r="I15" s="2"/>
      <c r="J15" s="2">
        <v>0</v>
      </c>
      <c r="K15" s="2"/>
      <c r="L15" s="1">
        <f t="shared" ref="L15:M18" si="0">B15+D15+F15+H15+J15</f>
        <v>3372598</v>
      </c>
      <c r="M15" s="12">
        <f t="shared" si="0"/>
        <v>0</v>
      </c>
      <c r="N15" s="13">
        <f>L15+M15</f>
        <v>3372598</v>
      </c>
      <c r="P15" s="3" t="s">
        <v>12</v>
      </c>
      <c r="Q15" s="2">
        <v>201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1443</v>
      </c>
      <c r="X15" s="2">
        <v>0</v>
      </c>
      <c r="Y15" s="2">
        <v>119</v>
      </c>
      <c r="Z15" s="2">
        <v>0</v>
      </c>
      <c r="AA15" s="1">
        <f t="shared" ref="AA15:AB18" si="1">Q15+S15+U15+W15+Y15</f>
        <v>1763</v>
      </c>
      <c r="AB15" s="12">
        <f t="shared" si="1"/>
        <v>0</v>
      </c>
      <c r="AC15" s="13">
        <f>AA15+AB15</f>
        <v>1763</v>
      </c>
      <c r="AE15" s="3" t="s">
        <v>12</v>
      </c>
      <c r="AF15" s="2">
        <f t="shared" ref="AF15:AR18" si="2">IFERROR(B15/Q15, "N.A.")</f>
        <v>2925.2835820895521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1929.7408177408176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1912.9880884855361</v>
      </c>
      <c r="AQ15" s="16" t="str">
        <f t="shared" si="2"/>
        <v>N.A.</v>
      </c>
      <c r="AR15" s="13">
        <f t="shared" si="2"/>
        <v>1912.9880884855361</v>
      </c>
    </row>
    <row r="16" spans="1:44" ht="15" customHeight="1" thickBot="1" x14ac:dyDescent="0.3">
      <c r="A16" s="3" t="s">
        <v>13</v>
      </c>
      <c r="B16" s="2">
        <v>1170970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1170970</v>
      </c>
      <c r="M16" s="12">
        <f t="shared" si="0"/>
        <v>0</v>
      </c>
      <c r="N16" s="13">
        <f>L16+M16</f>
        <v>1170970</v>
      </c>
      <c r="P16" s="3" t="s">
        <v>13</v>
      </c>
      <c r="Q16" s="2">
        <v>640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640</v>
      </c>
      <c r="AB16" s="12">
        <f t="shared" si="1"/>
        <v>0</v>
      </c>
      <c r="AC16" s="13">
        <f>AA16+AB16</f>
        <v>640</v>
      </c>
      <c r="AE16" s="3" t="s">
        <v>13</v>
      </c>
      <c r="AF16" s="2">
        <f t="shared" si="2"/>
        <v>1829.640625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1829.640625</v>
      </c>
      <c r="AQ16" s="16" t="str">
        <f t="shared" si="2"/>
        <v>N.A.</v>
      </c>
      <c r="AR16" s="13">
        <f t="shared" si="2"/>
        <v>1829.640625</v>
      </c>
    </row>
    <row r="17" spans="1:44" ht="15" customHeight="1" thickBot="1" x14ac:dyDescent="0.3">
      <c r="A17" s="3" t="s">
        <v>14</v>
      </c>
      <c r="B17" s="2">
        <v>3919950</v>
      </c>
      <c r="C17" s="2">
        <v>2145419.9999999995</v>
      </c>
      <c r="D17" s="2"/>
      <c r="E17" s="2"/>
      <c r="F17" s="2"/>
      <c r="G17" s="2"/>
      <c r="H17" s="2"/>
      <c r="I17" s="2">
        <v>1730440.0000000002</v>
      </c>
      <c r="J17" s="2">
        <v>0</v>
      </c>
      <c r="K17" s="2"/>
      <c r="L17" s="1">
        <f t="shared" si="0"/>
        <v>3919950</v>
      </c>
      <c r="M17" s="12">
        <f t="shared" si="0"/>
        <v>3875860</v>
      </c>
      <c r="N17" s="13">
        <f>L17+M17</f>
        <v>7795810</v>
      </c>
      <c r="P17" s="3" t="s">
        <v>14</v>
      </c>
      <c r="Q17" s="2">
        <v>1165</v>
      </c>
      <c r="R17" s="2">
        <v>619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1049</v>
      </c>
      <c r="Y17" s="2">
        <v>369</v>
      </c>
      <c r="Z17" s="2">
        <v>0</v>
      </c>
      <c r="AA17" s="1">
        <f t="shared" si="1"/>
        <v>1534</v>
      </c>
      <c r="AB17" s="12">
        <f t="shared" si="1"/>
        <v>1668</v>
      </c>
      <c r="AC17" s="13">
        <f>AA17+AB17</f>
        <v>3202</v>
      </c>
      <c r="AE17" s="3" t="s">
        <v>14</v>
      </c>
      <c r="AF17" s="2">
        <f t="shared" si="2"/>
        <v>3364.763948497854</v>
      </c>
      <c r="AG17" s="2">
        <f t="shared" si="2"/>
        <v>3465.9450726978989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1649.6091515729267</v>
      </c>
      <c r="AN17" s="2">
        <f t="shared" si="2"/>
        <v>0</v>
      </c>
      <c r="AO17" s="2" t="str">
        <f t="shared" si="2"/>
        <v>N.A.</v>
      </c>
      <c r="AP17" s="15">
        <f t="shared" si="2"/>
        <v>2555.3780964797916</v>
      </c>
      <c r="AQ17" s="16">
        <f t="shared" si="2"/>
        <v>2323.6570743405277</v>
      </c>
      <c r="AR17" s="13">
        <f t="shared" si="2"/>
        <v>2434.6689569019363</v>
      </c>
    </row>
    <row r="18" spans="1:44" ht="15" customHeight="1" thickBot="1" x14ac:dyDescent="0.3">
      <c r="A18" s="3" t="s">
        <v>15</v>
      </c>
      <c r="B18" s="2">
        <v>700040</v>
      </c>
      <c r="C18" s="2"/>
      <c r="D18" s="2"/>
      <c r="E18" s="2"/>
      <c r="F18" s="2"/>
      <c r="G18" s="2"/>
      <c r="H18" s="2">
        <v>1567633.9999999998</v>
      </c>
      <c r="I18" s="2"/>
      <c r="J18" s="2">
        <v>0</v>
      </c>
      <c r="K18" s="2"/>
      <c r="L18" s="1">
        <f t="shared" si="0"/>
        <v>2267674</v>
      </c>
      <c r="M18" s="12">
        <f t="shared" si="0"/>
        <v>0</v>
      </c>
      <c r="N18" s="13">
        <f>L18+M18</f>
        <v>2267674</v>
      </c>
      <c r="P18" s="3" t="s">
        <v>15</v>
      </c>
      <c r="Q18" s="2">
        <v>537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1599</v>
      </c>
      <c r="X18" s="2">
        <v>0</v>
      </c>
      <c r="Y18" s="2">
        <v>689</v>
      </c>
      <c r="Z18" s="2">
        <v>0</v>
      </c>
      <c r="AA18" s="1">
        <f t="shared" si="1"/>
        <v>2825</v>
      </c>
      <c r="AB18" s="12">
        <f t="shared" si="1"/>
        <v>0</v>
      </c>
      <c r="AC18" s="18">
        <f>AA18+AB18</f>
        <v>2825</v>
      </c>
      <c r="AE18" s="3" t="s">
        <v>15</v>
      </c>
      <c r="AF18" s="2">
        <f t="shared" si="2"/>
        <v>1303.612662942272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980.3839899937459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802.71646017699118</v>
      </c>
      <c r="AQ18" s="16" t="str">
        <f t="shared" si="2"/>
        <v>N.A.</v>
      </c>
      <c r="AR18" s="13">
        <f t="shared" si="2"/>
        <v>802.71646017699118</v>
      </c>
    </row>
    <row r="19" spans="1:44" ht="15" customHeight="1" thickBot="1" x14ac:dyDescent="0.3">
      <c r="A19" s="4" t="s">
        <v>16</v>
      </c>
      <c r="B19" s="2">
        <v>6378942.0000000009</v>
      </c>
      <c r="C19" s="2">
        <v>2145419.9999999995</v>
      </c>
      <c r="D19" s="2"/>
      <c r="E19" s="2"/>
      <c r="F19" s="2"/>
      <c r="G19" s="2"/>
      <c r="H19" s="2">
        <v>4352249.9999999991</v>
      </c>
      <c r="I19" s="2">
        <v>1730440.0000000002</v>
      </c>
      <c r="J19" s="2">
        <v>0</v>
      </c>
      <c r="K19" s="2"/>
      <c r="L19" s="1">
        <f t="shared" ref="L19" si="3">B19+D19+F19+H19+J19</f>
        <v>10731192</v>
      </c>
      <c r="M19" s="12">
        <f t="shared" ref="M19" si="4">C19+E19+G19+I19+K19</f>
        <v>3875860</v>
      </c>
      <c r="N19" s="18">
        <f>L19+M19</f>
        <v>14607052</v>
      </c>
      <c r="P19" s="4" t="s">
        <v>16</v>
      </c>
      <c r="Q19" s="2">
        <v>2543</v>
      </c>
      <c r="R19" s="2">
        <v>619</v>
      </c>
      <c r="S19" s="2">
        <v>0</v>
      </c>
      <c r="T19" s="2">
        <v>0</v>
      </c>
      <c r="U19" s="2">
        <v>0</v>
      </c>
      <c r="V19" s="2">
        <v>0</v>
      </c>
      <c r="W19" s="2">
        <v>3042</v>
      </c>
      <c r="X19" s="2">
        <v>1049</v>
      </c>
      <c r="Y19" s="2">
        <v>1177</v>
      </c>
      <c r="Z19" s="2">
        <v>0</v>
      </c>
      <c r="AA19" s="1">
        <f t="shared" ref="AA19" si="5">Q19+S19+U19+W19+Y19</f>
        <v>6762</v>
      </c>
      <c r="AB19" s="12">
        <f t="shared" ref="AB19" si="6">R19+T19+V19+X19+Z19</f>
        <v>1668</v>
      </c>
      <c r="AC19" s="13">
        <f>AA19+AB19</f>
        <v>8430</v>
      </c>
      <c r="AE19" s="4" t="s">
        <v>16</v>
      </c>
      <c r="AF19" s="2">
        <f t="shared" ref="AF19:AO19" si="7">IFERROR(B19/Q19, "N.A.")</f>
        <v>2508.4317734958713</v>
      </c>
      <c r="AG19" s="2">
        <f t="shared" si="7"/>
        <v>3465.9450726978989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>
        <f t="shared" si="7"/>
        <v>1430.7199211045361</v>
      </c>
      <c r="AM19" s="2">
        <f t="shared" si="7"/>
        <v>1649.6091515729267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1586.9849157054125</v>
      </c>
      <c r="AQ19" s="16">
        <f t="shared" ref="AQ19" si="9">IFERROR(M19/AB19, "N.A.")</f>
        <v>2323.6570743405277</v>
      </c>
      <c r="AR19" s="13">
        <f t="shared" ref="AR19" si="10">IFERROR(N19/AC19, "N.A.")</f>
        <v>1732.7463819691577</v>
      </c>
    </row>
    <row r="20" spans="1:44" ht="15" customHeight="1" thickBot="1" x14ac:dyDescent="0.3">
      <c r="A20" s="5" t="s">
        <v>0</v>
      </c>
      <c r="B20" s="46">
        <f>B19+C19</f>
        <v>8524362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6082689.9999999991</v>
      </c>
      <c r="I20" s="47"/>
      <c r="J20" s="46">
        <f>J19+K19</f>
        <v>0</v>
      </c>
      <c r="K20" s="47"/>
      <c r="L20" s="46">
        <f>L19+M19</f>
        <v>14607052</v>
      </c>
      <c r="M20" s="50"/>
      <c r="N20" s="19">
        <f>B20+D20+F20+H20+J20</f>
        <v>14607052</v>
      </c>
      <c r="P20" s="5" t="s">
        <v>0</v>
      </c>
      <c r="Q20" s="46">
        <f>Q19+R19</f>
        <v>3162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4091</v>
      </c>
      <c r="X20" s="47"/>
      <c r="Y20" s="46">
        <f>Y19+Z19</f>
        <v>1177</v>
      </c>
      <c r="Z20" s="47"/>
      <c r="AA20" s="46">
        <f>AA19+AB19</f>
        <v>8430</v>
      </c>
      <c r="AB20" s="47"/>
      <c r="AC20" s="20">
        <f>Q20+S20+U20+W20+Y20</f>
        <v>8430</v>
      </c>
      <c r="AE20" s="5" t="s">
        <v>0</v>
      </c>
      <c r="AF20" s="48">
        <f>IFERROR(B20/Q20,"N.A.")</f>
        <v>2695.8766603415561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>
        <f>IFERROR(H20/W20,"N.A.")</f>
        <v>1486.8467367391834</v>
      </c>
      <c r="AM20" s="49"/>
      <c r="AN20" s="48">
        <f>IFERROR(J20/Y20,"N.A.")</f>
        <v>0</v>
      </c>
      <c r="AO20" s="49"/>
      <c r="AP20" s="48">
        <f>IFERROR(L20/AA20,"N.A.")</f>
        <v>1732.7463819691577</v>
      </c>
      <c r="AQ20" s="49"/>
      <c r="AR20" s="17">
        <f>IFERROR(N20/AC20, "N.A.")</f>
        <v>1732.7463819691577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352600</v>
      </c>
      <c r="C27" s="2"/>
      <c r="D27" s="2"/>
      <c r="E27" s="2"/>
      <c r="F27" s="2"/>
      <c r="G27" s="2"/>
      <c r="H27" s="2">
        <v>2487650</v>
      </c>
      <c r="I27" s="2"/>
      <c r="J27" s="2"/>
      <c r="K27" s="2"/>
      <c r="L27" s="1">
        <f t="shared" ref="L27:M30" si="11">B27+D27+F27+H27+J27</f>
        <v>2840250</v>
      </c>
      <c r="M27" s="12">
        <f t="shared" si="11"/>
        <v>0</v>
      </c>
      <c r="N27" s="13">
        <f>L27+M27</f>
        <v>2840250</v>
      </c>
      <c r="P27" s="3" t="s">
        <v>12</v>
      </c>
      <c r="Q27" s="2">
        <v>82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730</v>
      </c>
      <c r="X27" s="2">
        <v>0</v>
      </c>
      <c r="Y27" s="2">
        <v>0</v>
      </c>
      <c r="Z27" s="2">
        <v>0</v>
      </c>
      <c r="AA27" s="1">
        <f t="shared" ref="AA27:AB30" si="12">Q27+S27+U27+W27+Y27</f>
        <v>812</v>
      </c>
      <c r="AB27" s="12">
        <f t="shared" si="12"/>
        <v>0</v>
      </c>
      <c r="AC27" s="13">
        <f>AA27+AB27</f>
        <v>812</v>
      </c>
      <c r="AE27" s="3" t="s">
        <v>12</v>
      </c>
      <c r="AF27" s="2">
        <f t="shared" ref="AF27:AR30" si="13">IFERROR(B27/Q27, "N.A.")</f>
        <v>4300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3407.7397260273974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3497.844827586207</v>
      </c>
      <c r="AQ27" s="16" t="str">
        <f t="shared" si="13"/>
        <v>N.A.</v>
      </c>
      <c r="AR27" s="13">
        <f t="shared" si="13"/>
        <v>3497.844827586207</v>
      </c>
    </row>
    <row r="28" spans="1:44" ht="15" customHeight="1" thickBot="1" x14ac:dyDescent="0.3">
      <c r="A28" s="3" t="s">
        <v>13</v>
      </c>
      <c r="B28" s="2">
        <v>476010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476010</v>
      </c>
      <c r="M28" s="12">
        <f t="shared" si="11"/>
        <v>0</v>
      </c>
      <c r="N28" s="13">
        <f>L28+M28</f>
        <v>476010</v>
      </c>
      <c r="P28" s="3" t="s">
        <v>13</v>
      </c>
      <c r="Q28" s="2">
        <v>164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164</v>
      </c>
      <c r="AB28" s="12">
        <f t="shared" si="12"/>
        <v>0</v>
      </c>
      <c r="AC28" s="13">
        <f>AA28+AB28</f>
        <v>164</v>
      </c>
      <c r="AE28" s="3" t="s">
        <v>13</v>
      </c>
      <c r="AF28" s="2">
        <f t="shared" si="13"/>
        <v>2902.5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2902.5</v>
      </c>
      <c r="AQ28" s="16" t="str">
        <f t="shared" si="13"/>
        <v>N.A.</v>
      </c>
      <c r="AR28" s="13">
        <f t="shared" si="13"/>
        <v>2902.5</v>
      </c>
    </row>
    <row r="29" spans="1:44" ht="15" customHeight="1" thickBot="1" x14ac:dyDescent="0.3">
      <c r="A29" s="3" t="s">
        <v>14</v>
      </c>
      <c r="B29" s="2">
        <v>3536175</v>
      </c>
      <c r="C29" s="2">
        <v>1847920</v>
      </c>
      <c r="D29" s="2"/>
      <c r="E29" s="2"/>
      <c r="F29" s="2"/>
      <c r="G29" s="2"/>
      <c r="H29" s="2"/>
      <c r="I29" s="2">
        <v>1373440.0000000002</v>
      </c>
      <c r="J29" s="2">
        <v>0</v>
      </c>
      <c r="K29" s="2"/>
      <c r="L29" s="1">
        <f t="shared" si="11"/>
        <v>3536175</v>
      </c>
      <c r="M29" s="12">
        <f t="shared" si="11"/>
        <v>3221360</v>
      </c>
      <c r="N29" s="13">
        <f>L29+M29</f>
        <v>6757535</v>
      </c>
      <c r="P29" s="3" t="s">
        <v>14</v>
      </c>
      <c r="Q29" s="2">
        <v>927</v>
      </c>
      <c r="R29" s="2">
        <v>500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930</v>
      </c>
      <c r="Y29" s="2">
        <v>287</v>
      </c>
      <c r="Z29" s="2">
        <v>0</v>
      </c>
      <c r="AA29" s="1">
        <f t="shared" si="12"/>
        <v>1214</v>
      </c>
      <c r="AB29" s="12">
        <f t="shared" si="12"/>
        <v>1430</v>
      </c>
      <c r="AC29" s="13">
        <f>AA29+AB29</f>
        <v>2644</v>
      </c>
      <c r="AE29" s="3" t="s">
        <v>14</v>
      </c>
      <c r="AF29" s="2">
        <f t="shared" si="13"/>
        <v>3814.6440129449838</v>
      </c>
      <c r="AG29" s="2">
        <f t="shared" si="13"/>
        <v>3695.84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1476.8172043010754</v>
      </c>
      <c r="AN29" s="2">
        <f t="shared" si="13"/>
        <v>0</v>
      </c>
      <c r="AO29" s="2" t="str">
        <f t="shared" si="13"/>
        <v>N.A.</v>
      </c>
      <c r="AP29" s="15">
        <f t="shared" si="13"/>
        <v>2912.8294892915978</v>
      </c>
      <c r="AQ29" s="16">
        <f t="shared" si="13"/>
        <v>2252.6993006993007</v>
      </c>
      <c r="AR29" s="13">
        <f t="shared" si="13"/>
        <v>2555.7999243570348</v>
      </c>
    </row>
    <row r="30" spans="1:44" ht="15" customHeight="1" thickBot="1" x14ac:dyDescent="0.3">
      <c r="A30" s="3" t="s">
        <v>15</v>
      </c>
      <c r="B30" s="2">
        <v>594260</v>
      </c>
      <c r="C30" s="2"/>
      <c r="D30" s="2"/>
      <c r="E30" s="2"/>
      <c r="F30" s="2"/>
      <c r="G30" s="2"/>
      <c r="H30" s="2">
        <v>1555334</v>
      </c>
      <c r="I30" s="2"/>
      <c r="J30" s="2">
        <v>0</v>
      </c>
      <c r="K30" s="2"/>
      <c r="L30" s="1">
        <f t="shared" si="11"/>
        <v>2149594</v>
      </c>
      <c r="M30" s="12">
        <f t="shared" si="11"/>
        <v>0</v>
      </c>
      <c r="N30" s="13">
        <f>L30+M30</f>
        <v>2149594</v>
      </c>
      <c r="P30" s="3" t="s">
        <v>15</v>
      </c>
      <c r="Q30" s="2">
        <v>455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1517</v>
      </c>
      <c r="X30" s="2">
        <v>0</v>
      </c>
      <c r="Y30" s="2">
        <v>607</v>
      </c>
      <c r="Z30" s="2">
        <v>0</v>
      </c>
      <c r="AA30" s="1">
        <f t="shared" si="12"/>
        <v>2579</v>
      </c>
      <c r="AB30" s="12">
        <f t="shared" si="12"/>
        <v>0</v>
      </c>
      <c r="AC30" s="18">
        <f>AA30+AB30</f>
        <v>2579</v>
      </c>
      <c r="AE30" s="3" t="s">
        <v>15</v>
      </c>
      <c r="AF30" s="2">
        <f t="shared" si="13"/>
        <v>1306.065934065934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1025.2696110744891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833.49903063202794</v>
      </c>
      <c r="AQ30" s="16" t="str">
        <f t="shared" si="13"/>
        <v>N.A.</v>
      </c>
      <c r="AR30" s="13">
        <f t="shared" si="13"/>
        <v>833.49903063202794</v>
      </c>
    </row>
    <row r="31" spans="1:44" ht="15" customHeight="1" thickBot="1" x14ac:dyDescent="0.3">
      <c r="A31" s="4" t="s">
        <v>16</v>
      </c>
      <c r="B31" s="2">
        <v>4959045</v>
      </c>
      <c r="C31" s="2">
        <v>1847920</v>
      </c>
      <c r="D31" s="2"/>
      <c r="E31" s="2"/>
      <c r="F31" s="2"/>
      <c r="G31" s="2"/>
      <c r="H31" s="2">
        <v>4042984</v>
      </c>
      <c r="I31" s="2">
        <v>1373440.0000000002</v>
      </c>
      <c r="J31" s="2">
        <v>0</v>
      </c>
      <c r="K31" s="2"/>
      <c r="L31" s="1">
        <f t="shared" ref="L31" si="14">B31+D31+F31+H31+J31</f>
        <v>9002029</v>
      </c>
      <c r="M31" s="12">
        <f t="shared" ref="M31" si="15">C31+E31+G31+I31+K31</f>
        <v>3221360</v>
      </c>
      <c r="N31" s="18">
        <f>L31+M31</f>
        <v>12223389</v>
      </c>
      <c r="P31" s="4" t="s">
        <v>16</v>
      </c>
      <c r="Q31" s="2">
        <v>1628</v>
      </c>
      <c r="R31" s="2">
        <v>500</v>
      </c>
      <c r="S31" s="2">
        <v>0</v>
      </c>
      <c r="T31" s="2">
        <v>0</v>
      </c>
      <c r="U31" s="2">
        <v>0</v>
      </c>
      <c r="V31" s="2">
        <v>0</v>
      </c>
      <c r="W31" s="2">
        <v>2247</v>
      </c>
      <c r="X31" s="2">
        <v>930</v>
      </c>
      <c r="Y31" s="2">
        <v>894</v>
      </c>
      <c r="Z31" s="2">
        <v>0</v>
      </c>
      <c r="AA31" s="1">
        <f t="shared" ref="AA31" si="16">Q31+S31+U31+W31+Y31</f>
        <v>4769</v>
      </c>
      <c r="AB31" s="12">
        <f t="shared" ref="AB31" si="17">R31+T31+V31+X31+Z31</f>
        <v>1430</v>
      </c>
      <c r="AC31" s="13">
        <f>AA31+AB31</f>
        <v>6199</v>
      </c>
      <c r="AE31" s="4" t="s">
        <v>16</v>
      </c>
      <c r="AF31" s="2">
        <f t="shared" ref="AF31:AO31" si="18">IFERROR(B31/Q31, "N.A.")</f>
        <v>3046.0964373464371</v>
      </c>
      <c r="AG31" s="2">
        <f t="shared" si="18"/>
        <v>3695.84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>
        <f t="shared" si="18"/>
        <v>1799.280818869604</v>
      </c>
      <c r="AM31" s="2">
        <f t="shared" si="18"/>
        <v>1476.8172043010754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1887.613545816733</v>
      </c>
      <c r="AQ31" s="16">
        <f t="shared" ref="AQ31" si="20">IFERROR(M31/AB31, "N.A.")</f>
        <v>2252.6993006993007</v>
      </c>
      <c r="AR31" s="13">
        <f t="shared" ref="AR31" si="21">IFERROR(N31/AC31, "N.A.")</f>
        <v>1971.8323923213422</v>
      </c>
    </row>
    <row r="32" spans="1:44" ht="15" customHeight="1" thickBot="1" x14ac:dyDescent="0.3">
      <c r="A32" s="5" t="s">
        <v>0</v>
      </c>
      <c r="B32" s="46">
        <f>B31+C31</f>
        <v>6806965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5416424</v>
      </c>
      <c r="I32" s="47"/>
      <c r="J32" s="46">
        <f>J31+K31</f>
        <v>0</v>
      </c>
      <c r="K32" s="47"/>
      <c r="L32" s="46">
        <f>L31+M31</f>
        <v>12223389</v>
      </c>
      <c r="M32" s="50"/>
      <c r="N32" s="19">
        <f>B32+D32+F32+H32+J32</f>
        <v>12223389</v>
      </c>
      <c r="P32" s="5" t="s">
        <v>0</v>
      </c>
      <c r="Q32" s="46">
        <f>Q31+R31</f>
        <v>2128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3177</v>
      </c>
      <c r="X32" s="47"/>
      <c r="Y32" s="46">
        <f>Y31+Z31</f>
        <v>894</v>
      </c>
      <c r="Z32" s="47"/>
      <c r="AA32" s="46">
        <f>AA31+AB31</f>
        <v>6199</v>
      </c>
      <c r="AB32" s="47"/>
      <c r="AC32" s="20">
        <f>Q32+S32+U32+W32+Y32</f>
        <v>6199</v>
      </c>
      <c r="AE32" s="5" t="s">
        <v>0</v>
      </c>
      <c r="AF32" s="48">
        <f>IFERROR(B32/Q32,"N.A.")</f>
        <v>3198.7617481203006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>
        <f>IFERROR(H32/W32,"N.A.")</f>
        <v>1704.8863707900534</v>
      </c>
      <c r="AM32" s="49"/>
      <c r="AN32" s="48">
        <f>IFERROR(J32/Y32,"N.A.")</f>
        <v>0</v>
      </c>
      <c r="AO32" s="49"/>
      <c r="AP32" s="48">
        <f>IFERROR(L32/AA32,"N.A.")</f>
        <v>1971.8323923213422</v>
      </c>
      <c r="AQ32" s="49"/>
      <c r="AR32" s="17">
        <f>IFERROR(N32/AC32, "N.A.")</f>
        <v>1971.8323923213422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235382</v>
      </c>
      <c r="C39" s="2"/>
      <c r="D39" s="2"/>
      <c r="E39" s="2"/>
      <c r="F39" s="2"/>
      <c r="G39" s="2"/>
      <c r="H39" s="2">
        <v>296966</v>
      </c>
      <c r="I39" s="2"/>
      <c r="J39" s="2">
        <v>0</v>
      </c>
      <c r="K39" s="2"/>
      <c r="L39" s="1">
        <f t="shared" ref="L39:M42" si="22">B39+D39+F39+H39+J39</f>
        <v>532348</v>
      </c>
      <c r="M39" s="12">
        <f t="shared" si="22"/>
        <v>0</v>
      </c>
      <c r="N39" s="13">
        <f>L39+M39</f>
        <v>532348</v>
      </c>
      <c r="P39" s="3" t="s">
        <v>12</v>
      </c>
      <c r="Q39" s="2">
        <v>119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713</v>
      </c>
      <c r="X39" s="2">
        <v>0</v>
      </c>
      <c r="Y39" s="2">
        <v>119</v>
      </c>
      <c r="Z39" s="2">
        <v>0</v>
      </c>
      <c r="AA39" s="1">
        <f t="shared" ref="AA39:AB42" si="23">Q39+S39+U39+W39+Y39</f>
        <v>951</v>
      </c>
      <c r="AB39" s="12">
        <f t="shared" si="23"/>
        <v>0</v>
      </c>
      <c r="AC39" s="13">
        <f>AA39+AB39</f>
        <v>951</v>
      </c>
      <c r="AE39" s="3" t="s">
        <v>12</v>
      </c>
      <c r="AF39" s="2">
        <f t="shared" ref="AF39:AR42" si="24">IFERROR(B39/Q39, "N.A.")</f>
        <v>1978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416.50210378681629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559.77707676130387</v>
      </c>
      <c r="AQ39" s="16" t="str">
        <f t="shared" si="24"/>
        <v>N.A.</v>
      </c>
      <c r="AR39" s="13">
        <f t="shared" si="24"/>
        <v>559.77707676130387</v>
      </c>
    </row>
    <row r="40" spans="1:44" ht="15" customHeight="1" thickBot="1" x14ac:dyDescent="0.3">
      <c r="A40" s="3" t="s">
        <v>13</v>
      </c>
      <c r="B40" s="2">
        <v>694960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694960</v>
      </c>
      <c r="M40" s="12">
        <f t="shared" si="22"/>
        <v>0</v>
      </c>
      <c r="N40" s="13">
        <f>L40+M40</f>
        <v>694960</v>
      </c>
      <c r="P40" s="3" t="s">
        <v>13</v>
      </c>
      <c r="Q40" s="2">
        <v>476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476</v>
      </c>
      <c r="AB40" s="12">
        <f t="shared" si="23"/>
        <v>0</v>
      </c>
      <c r="AC40" s="13">
        <f>AA40+AB40</f>
        <v>476</v>
      </c>
      <c r="AE40" s="3" t="s">
        <v>13</v>
      </c>
      <c r="AF40" s="2">
        <f t="shared" si="24"/>
        <v>1460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1460</v>
      </c>
      <c r="AQ40" s="16" t="str">
        <f t="shared" si="24"/>
        <v>N.A.</v>
      </c>
      <c r="AR40" s="13">
        <f t="shared" si="24"/>
        <v>1460</v>
      </c>
    </row>
    <row r="41" spans="1:44" ht="15" customHeight="1" thickBot="1" x14ac:dyDescent="0.3">
      <c r="A41" s="3" t="s">
        <v>14</v>
      </c>
      <c r="B41" s="2">
        <v>383775</v>
      </c>
      <c r="C41" s="2">
        <v>297500</v>
      </c>
      <c r="D41" s="2"/>
      <c r="E41" s="2"/>
      <c r="F41" s="2"/>
      <c r="G41" s="2"/>
      <c r="H41" s="2"/>
      <c r="I41" s="2">
        <v>357000</v>
      </c>
      <c r="J41" s="2">
        <v>0</v>
      </c>
      <c r="K41" s="2"/>
      <c r="L41" s="1">
        <f t="shared" si="22"/>
        <v>383775</v>
      </c>
      <c r="M41" s="12">
        <f t="shared" si="22"/>
        <v>654500</v>
      </c>
      <c r="N41" s="13">
        <f>L41+M41</f>
        <v>1038275</v>
      </c>
      <c r="P41" s="3" t="s">
        <v>14</v>
      </c>
      <c r="Q41" s="2">
        <v>238</v>
      </c>
      <c r="R41" s="2">
        <v>119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119</v>
      </c>
      <c r="Y41" s="2">
        <v>82</v>
      </c>
      <c r="Z41" s="2">
        <v>0</v>
      </c>
      <c r="AA41" s="1">
        <f t="shared" si="23"/>
        <v>320</v>
      </c>
      <c r="AB41" s="12">
        <f t="shared" si="23"/>
        <v>238</v>
      </c>
      <c r="AC41" s="13">
        <f>AA41+AB41</f>
        <v>558</v>
      </c>
      <c r="AE41" s="3" t="s">
        <v>14</v>
      </c>
      <c r="AF41" s="2">
        <f t="shared" si="24"/>
        <v>1612.5</v>
      </c>
      <c r="AG41" s="2">
        <f t="shared" si="24"/>
        <v>2500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3000</v>
      </c>
      <c r="AN41" s="2">
        <f t="shared" si="24"/>
        <v>0</v>
      </c>
      <c r="AO41" s="2" t="str">
        <f t="shared" si="24"/>
        <v>N.A.</v>
      </c>
      <c r="AP41" s="15">
        <f t="shared" si="24"/>
        <v>1199.296875</v>
      </c>
      <c r="AQ41" s="16">
        <f t="shared" si="24"/>
        <v>2750</v>
      </c>
      <c r="AR41" s="13">
        <f t="shared" si="24"/>
        <v>1860.7078853046594</v>
      </c>
    </row>
    <row r="42" spans="1:44" ht="15" customHeight="1" thickBot="1" x14ac:dyDescent="0.3">
      <c r="A42" s="3" t="s">
        <v>15</v>
      </c>
      <c r="B42" s="2">
        <v>105780</v>
      </c>
      <c r="C42" s="2"/>
      <c r="D42" s="2"/>
      <c r="E42" s="2"/>
      <c r="F42" s="2"/>
      <c r="G42" s="2"/>
      <c r="H42" s="2">
        <v>12300</v>
      </c>
      <c r="I42" s="2"/>
      <c r="J42" s="2">
        <v>0</v>
      </c>
      <c r="K42" s="2"/>
      <c r="L42" s="1">
        <f t="shared" si="22"/>
        <v>118080</v>
      </c>
      <c r="M42" s="12">
        <f t="shared" si="22"/>
        <v>0</v>
      </c>
      <c r="N42" s="13">
        <f>L42+M42</f>
        <v>118080</v>
      </c>
      <c r="P42" s="3" t="s">
        <v>15</v>
      </c>
      <c r="Q42" s="2">
        <v>82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82</v>
      </c>
      <c r="X42" s="2">
        <v>0</v>
      </c>
      <c r="Y42" s="2">
        <v>82</v>
      </c>
      <c r="Z42" s="2">
        <v>0</v>
      </c>
      <c r="AA42" s="1">
        <f t="shared" si="23"/>
        <v>246</v>
      </c>
      <c r="AB42" s="12">
        <f t="shared" si="23"/>
        <v>0</v>
      </c>
      <c r="AC42" s="13">
        <f>AA42+AB42</f>
        <v>246</v>
      </c>
      <c r="AE42" s="3" t="s">
        <v>15</v>
      </c>
      <c r="AF42" s="2">
        <f t="shared" si="24"/>
        <v>1290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150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480</v>
      </c>
      <c r="AQ42" s="16" t="str">
        <f t="shared" si="24"/>
        <v>N.A.</v>
      </c>
      <c r="AR42" s="13">
        <f t="shared" si="24"/>
        <v>480</v>
      </c>
    </row>
    <row r="43" spans="1:44" ht="15" customHeight="1" thickBot="1" x14ac:dyDescent="0.3">
      <c r="A43" s="4" t="s">
        <v>16</v>
      </c>
      <c r="B43" s="2">
        <v>1419897</v>
      </c>
      <c r="C43" s="2">
        <v>297500</v>
      </c>
      <c r="D43" s="2"/>
      <c r="E43" s="2"/>
      <c r="F43" s="2"/>
      <c r="G43" s="2"/>
      <c r="H43" s="2">
        <v>309266</v>
      </c>
      <c r="I43" s="2">
        <v>357000</v>
      </c>
      <c r="J43" s="2">
        <v>0</v>
      </c>
      <c r="K43" s="2"/>
      <c r="L43" s="1">
        <f t="shared" ref="L43" si="25">B43+D43+F43+H43+J43</f>
        <v>1729163</v>
      </c>
      <c r="M43" s="12">
        <f t="shared" ref="M43" si="26">C43+E43+G43+I43+K43</f>
        <v>654500</v>
      </c>
      <c r="N43" s="18">
        <f>L43+M43</f>
        <v>2383663</v>
      </c>
      <c r="P43" s="4" t="s">
        <v>16</v>
      </c>
      <c r="Q43" s="2">
        <v>915</v>
      </c>
      <c r="R43" s="2">
        <v>119</v>
      </c>
      <c r="S43" s="2">
        <v>0</v>
      </c>
      <c r="T43" s="2">
        <v>0</v>
      </c>
      <c r="U43" s="2">
        <v>0</v>
      </c>
      <c r="V43" s="2">
        <v>0</v>
      </c>
      <c r="W43" s="2">
        <v>795</v>
      </c>
      <c r="X43" s="2">
        <v>119</v>
      </c>
      <c r="Y43" s="2">
        <v>283</v>
      </c>
      <c r="Z43" s="2">
        <v>0</v>
      </c>
      <c r="AA43" s="1">
        <f t="shared" ref="AA43" si="27">Q43+S43+U43+W43+Y43</f>
        <v>1993</v>
      </c>
      <c r="AB43" s="12">
        <f t="shared" ref="AB43" si="28">R43+T43+V43+X43+Z43</f>
        <v>238</v>
      </c>
      <c r="AC43" s="18">
        <f>AA43+AB43</f>
        <v>2231</v>
      </c>
      <c r="AE43" s="4" t="s">
        <v>16</v>
      </c>
      <c r="AF43" s="2">
        <f t="shared" ref="AF43:AO43" si="29">IFERROR(B43/Q43, "N.A.")</f>
        <v>1551.8</v>
      </c>
      <c r="AG43" s="2">
        <f t="shared" si="29"/>
        <v>2500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389.01383647798741</v>
      </c>
      <c r="AM43" s="2">
        <f t="shared" si="29"/>
        <v>3000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867.61816357250382</v>
      </c>
      <c r="AQ43" s="16">
        <f t="shared" ref="AQ43" si="31">IFERROR(M43/AB43, "N.A.")</f>
        <v>2750</v>
      </c>
      <c r="AR43" s="13">
        <f t="shared" ref="AR43" si="32">IFERROR(N43/AC43, "N.A.")</f>
        <v>1068.4280591662932</v>
      </c>
    </row>
    <row r="44" spans="1:44" ht="15" customHeight="1" thickBot="1" x14ac:dyDescent="0.3">
      <c r="A44" s="5" t="s">
        <v>0</v>
      </c>
      <c r="B44" s="46">
        <f>B43+C43</f>
        <v>1717397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666266</v>
      </c>
      <c r="I44" s="47"/>
      <c r="J44" s="46">
        <f>J43+K43</f>
        <v>0</v>
      </c>
      <c r="K44" s="47"/>
      <c r="L44" s="46">
        <f>L43+M43</f>
        <v>2383663</v>
      </c>
      <c r="M44" s="50"/>
      <c r="N44" s="19">
        <f>B44+D44+F44+H44+J44</f>
        <v>2383663</v>
      </c>
      <c r="P44" s="5" t="s">
        <v>0</v>
      </c>
      <c r="Q44" s="46">
        <f>Q43+R43</f>
        <v>1034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914</v>
      </c>
      <c r="X44" s="47"/>
      <c r="Y44" s="46">
        <f>Y43+Z43</f>
        <v>283</v>
      </c>
      <c r="Z44" s="47"/>
      <c r="AA44" s="46">
        <f>AA43+AB43</f>
        <v>2231</v>
      </c>
      <c r="AB44" s="50"/>
      <c r="AC44" s="19">
        <f>Q44+S44+U44+W44+Y44</f>
        <v>2231</v>
      </c>
      <c r="AE44" s="5" t="s">
        <v>0</v>
      </c>
      <c r="AF44" s="48">
        <f>IFERROR(B44/Q44,"N.A.")</f>
        <v>1660.9255319148936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>
        <f>IFERROR(H44/W44,"N.A.")</f>
        <v>728.95623632385116</v>
      </c>
      <c r="AM44" s="49"/>
      <c r="AN44" s="48">
        <f>IFERROR(J44/Y44,"N.A.")</f>
        <v>0</v>
      </c>
      <c r="AO44" s="49"/>
      <c r="AP44" s="48">
        <f>IFERROR(L44/AA44,"N.A.")</f>
        <v>1068.4280591662932</v>
      </c>
      <c r="AQ44" s="49"/>
      <c r="AR44" s="17">
        <f>IFERROR(N44/AC44, "N.A.")</f>
        <v>1068.4280591662932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7561510</v>
      </c>
      <c r="C15" s="2"/>
      <c r="D15" s="2">
        <v>5547572</v>
      </c>
      <c r="E15" s="2"/>
      <c r="F15" s="2">
        <v>9100960</v>
      </c>
      <c r="G15" s="2"/>
      <c r="H15" s="2">
        <v>11506359</v>
      </c>
      <c r="I15" s="2"/>
      <c r="J15" s="2">
        <v>0</v>
      </c>
      <c r="K15" s="2"/>
      <c r="L15" s="1">
        <f t="shared" ref="L15:M18" si="0">B15+D15+F15+H15+J15</f>
        <v>33716401</v>
      </c>
      <c r="M15" s="12">
        <f t="shared" si="0"/>
        <v>0</v>
      </c>
      <c r="N15" s="13">
        <f>L15+M15</f>
        <v>33716401</v>
      </c>
      <c r="P15" s="3" t="s">
        <v>12</v>
      </c>
      <c r="Q15" s="2">
        <v>1836</v>
      </c>
      <c r="R15" s="2">
        <v>0</v>
      </c>
      <c r="S15" s="2">
        <v>1037</v>
      </c>
      <c r="T15" s="2">
        <v>0</v>
      </c>
      <c r="U15" s="2">
        <v>856</v>
      </c>
      <c r="V15" s="2">
        <v>0</v>
      </c>
      <c r="W15" s="2">
        <v>1661</v>
      </c>
      <c r="X15" s="2">
        <v>0</v>
      </c>
      <c r="Y15" s="2">
        <v>212</v>
      </c>
      <c r="Z15" s="2">
        <v>0</v>
      </c>
      <c r="AA15" s="1">
        <f t="shared" ref="AA15:AB18" si="1">Q15+S15+U15+W15+Y15</f>
        <v>5602</v>
      </c>
      <c r="AB15" s="12">
        <f t="shared" si="1"/>
        <v>0</v>
      </c>
      <c r="AC15" s="13">
        <f>AA15+AB15</f>
        <v>5602</v>
      </c>
      <c r="AE15" s="3" t="s">
        <v>12</v>
      </c>
      <c r="AF15" s="2">
        <f t="shared" ref="AF15:AR18" si="2">IFERROR(B15/Q15, "N.A.")</f>
        <v>4118.4694989106756</v>
      </c>
      <c r="AG15" s="2" t="str">
        <f t="shared" si="2"/>
        <v>N.A.</v>
      </c>
      <c r="AH15" s="2">
        <f t="shared" si="2"/>
        <v>5349.6354869816778</v>
      </c>
      <c r="AI15" s="2" t="str">
        <f t="shared" si="2"/>
        <v>N.A.</v>
      </c>
      <c r="AJ15" s="2">
        <f t="shared" si="2"/>
        <v>10631.962616822429</v>
      </c>
      <c r="AK15" s="2" t="str">
        <f t="shared" si="2"/>
        <v>N.A.</v>
      </c>
      <c r="AL15" s="2">
        <f t="shared" si="2"/>
        <v>6927.3684527393134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6018.6363798643342</v>
      </c>
      <c r="AQ15" s="16" t="str">
        <f t="shared" si="2"/>
        <v>N.A.</v>
      </c>
      <c r="AR15" s="13">
        <f t="shared" si="2"/>
        <v>6018.6363798643342</v>
      </c>
    </row>
    <row r="16" spans="1:44" ht="15" customHeight="1" thickBot="1" x14ac:dyDescent="0.3">
      <c r="A16" s="3" t="s">
        <v>13</v>
      </c>
      <c r="B16" s="2">
        <v>2720610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2720610</v>
      </c>
      <c r="M16" s="12">
        <f t="shared" si="0"/>
        <v>0</v>
      </c>
      <c r="N16" s="13">
        <f>L16+M16</f>
        <v>2720610</v>
      </c>
      <c r="P16" s="3" t="s">
        <v>13</v>
      </c>
      <c r="Q16" s="2">
        <v>1091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1091</v>
      </c>
      <c r="AB16" s="12">
        <f t="shared" si="1"/>
        <v>0</v>
      </c>
      <c r="AC16" s="13">
        <f>AA16+AB16</f>
        <v>1091</v>
      </c>
      <c r="AE16" s="3" t="s">
        <v>13</v>
      </c>
      <c r="AF16" s="2">
        <f t="shared" si="2"/>
        <v>2493.684692942255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2493.684692942255</v>
      </c>
      <c r="AQ16" s="16" t="str">
        <f t="shared" si="2"/>
        <v>N.A.</v>
      </c>
      <c r="AR16" s="13">
        <f t="shared" si="2"/>
        <v>2493.684692942255</v>
      </c>
    </row>
    <row r="17" spans="1:44" ht="15" customHeight="1" thickBot="1" x14ac:dyDescent="0.3">
      <c r="A17" s="3" t="s">
        <v>14</v>
      </c>
      <c r="B17" s="2">
        <v>37512490</v>
      </c>
      <c r="C17" s="2">
        <v>96820969.00000003</v>
      </c>
      <c r="D17" s="2">
        <v>6541500</v>
      </c>
      <c r="E17" s="2"/>
      <c r="F17" s="2"/>
      <c r="G17" s="2">
        <v>19641200</v>
      </c>
      <c r="H17" s="2"/>
      <c r="I17" s="2">
        <v>6475500</v>
      </c>
      <c r="J17" s="2">
        <v>0</v>
      </c>
      <c r="K17" s="2"/>
      <c r="L17" s="1">
        <f t="shared" si="0"/>
        <v>44053990</v>
      </c>
      <c r="M17" s="12">
        <f t="shared" si="0"/>
        <v>122937669.00000003</v>
      </c>
      <c r="N17" s="13">
        <f>L17+M17</f>
        <v>166991659.00000003</v>
      </c>
      <c r="P17" s="3" t="s">
        <v>14</v>
      </c>
      <c r="Q17" s="2">
        <v>6438</v>
      </c>
      <c r="R17" s="2">
        <v>15746</v>
      </c>
      <c r="S17" s="2">
        <v>762</v>
      </c>
      <c r="T17" s="2">
        <v>0</v>
      </c>
      <c r="U17" s="2">
        <v>0</v>
      </c>
      <c r="V17" s="2">
        <v>1230</v>
      </c>
      <c r="W17" s="2">
        <v>0</v>
      </c>
      <c r="X17" s="2">
        <v>1131</v>
      </c>
      <c r="Y17" s="2">
        <v>1193</v>
      </c>
      <c r="Z17" s="2">
        <v>0</v>
      </c>
      <c r="AA17" s="1">
        <f t="shared" si="1"/>
        <v>8393</v>
      </c>
      <c r="AB17" s="12">
        <f t="shared" si="1"/>
        <v>18107</v>
      </c>
      <c r="AC17" s="13">
        <f>AA17+AB17</f>
        <v>26500</v>
      </c>
      <c r="AE17" s="3" t="s">
        <v>14</v>
      </c>
      <c r="AF17" s="2">
        <f t="shared" si="2"/>
        <v>5826.7303510406955</v>
      </c>
      <c r="AG17" s="2">
        <f t="shared" si="2"/>
        <v>6148.9247427918217</v>
      </c>
      <c r="AH17" s="2">
        <f t="shared" si="2"/>
        <v>8584.645669291338</v>
      </c>
      <c r="AI17" s="2" t="str">
        <f t="shared" si="2"/>
        <v>N.A.</v>
      </c>
      <c r="AJ17" s="2" t="str">
        <f t="shared" si="2"/>
        <v>N.A.</v>
      </c>
      <c r="AK17" s="2">
        <f t="shared" si="2"/>
        <v>15968.455284552845</v>
      </c>
      <c r="AL17" s="2" t="str">
        <f t="shared" si="2"/>
        <v>N.A.</v>
      </c>
      <c r="AM17" s="2">
        <f t="shared" si="2"/>
        <v>5725.4641909814327</v>
      </c>
      <c r="AN17" s="2">
        <f t="shared" si="2"/>
        <v>0</v>
      </c>
      <c r="AO17" s="2" t="str">
        <f t="shared" si="2"/>
        <v>N.A.</v>
      </c>
      <c r="AP17" s="15">
        <f t="shared" si="2"/>
        <v>5248.8966996306444</v>
      </c>
      <c r="AQ17" s="16">
        <f t="shared" si="2"/>
        <v>6789.5106312475855</v>
      </c>
      <c r="AR17" s="13">
        <f t="shared" si="2"/>
        <v>6301.5720377358502</v>
      </c>
    </row>
    <row r="18" spans="1:44" ht="15" customHeight="1" thickBot="1" x14ac:dyDescent="0.3">
      <c r="A18" s="3" t="s">
        <v>15</v>
      </c>
      <c r="B18" s="2">
        <v>1446330</v>
      </c>
      <c r="C18" s="2"/>
      <c r="D18" s="2">
        <v>159100</v>
      </c>
      <c r="E18" s="2"/>
      <c r="F18" s="2"/>
      <c r="G18" s="2">
        <v>148000</v>
      </c>
      <c r="H18" s="2">
        <v>9405400.0000000019</v>
      </c>
      <c r="I18" s="2"/>
      <c r="J18" s="2"/>
      <c r="K18" s="2"/>
      <c r="L18" s="1">
        <f t="shared" si="0"/>
        <v>11010830.000000002</v>
      </c>
      <c r="M18" s="12">
        <f t="shared" si="0"/>
        <v>148000</v>
      </c>
      <c r="N18" s="13">
        <f>L18+M18</f>
        <v>11158830.000000002</v>
      </c>
      <c r="P18" s="3" t="s">
        <v>15</v>
      </c>
      <c r="Q18" s="2">
        <v>222</v>
      </c>
      <c r="R18" s="2">
        <v>0</v>
      </c>
      <c r="S18" s="2">
        <v>74</v>
      </c>
      <c r="T18" s="2">
        <v>0</v>
      </c>
      <c r="U18" s="2">
        <v>0</v>
      </c>
      <c r="V18" s="2">
        <v>74</v>
      </c>
      <c r="W18" s="2">
        <v>740</v>
      </c>
      <c r="X18" s="2">
        <v>0</v>
      </c>
      <c r="Y18" s="2">
        <v>0</v>
      </c>
      <c r="Z18" s="2">
        <v>0</v>
      </c>
      <c r="AA18" s="1">
        <f t="shared" si="1"/>
        <v>1036</v>
      </c>
      <c r="AB18" s="12">
        <f t="shared" si="1"/>
        <v>74</v>
      </c>
      <c r="AC18" s="18">
        <f>AA18+AB18</f>
        <v>1110</v>
      </c>
      <c r="AE18" s="3" t="s">
        <v>15</v>
      </c>
      <c r="AF18" s="2">
        <f t="shared" si="2"/>
        <v>6515</v>
      </c>
      <c r="AG18" s="2" t="str">
        <f t="shared" si="2"/>
        <v>N.A.</v>
      </c>
      <c r="AH18" s="2">
        <f t="shared" si="2"/>
        <v>2150</v>
      </c>
      <c r="AI18" s="2" t="str">
        <f t="shared" si="2"/>
        <v>N.A.</v>
      </c>
      <c r="AJ18" s="2" t="str">
        <f t="shared" si="2"/>
        <v>N.A.</v>
      </c>
      <c r="AK18" s="2">
        <f t="shared" si="2"/>
        <v>2000</v>
      </c>
      <c r="AL18" s="2">
        <f t="shared" si="2"/>
        <v>12710.000000000002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10628.214285714288</v>
      </c>
      <c r="AQ18" s="16">
        <f t="shared" si="2"/>
        <v>2000</v>
      </c>
      <c r="AR18" s="13">
        <f t="shared" si="2"/>
        <v>10053.000000000002</v>
      </c>
    </row>
    <row r="19" spans="1:44" ht="15" customHeight="1" thickBot="1" x14ac:dyDescent="0.3">
      <c r="A19" s="4" t="s">
        <v>16</v>
      </c>
      <c r="B19" s="2">
        <v>49240940</v>
      </c>
      <c r="C19" s="2">
        <v>96820969.00000003</v>
      </c>
      <c r="D19" s="2">
        <v>12248172</v>
      </c>
      <c r="E19" s="2"/>
      <c r="F19" s="2">
        <v>9100960</v>
      </c>
      <c r="G19" s="2">
        <v>19789200</v>
      </c>
      <c r="H19" s="2">
        <v>20911759.000000007</v>
      </c>
      <c r="I19" s="2">
        <v>6475500</v>
      </c>
      <c r="J19" s="2">
        <v>0</v>
      </c>
      <c r="K19" s="2"/>
      <c r="L19" s="1">
        <f t="shared" ref="L19" si="3">B19+D19+F19+H19+J19</f>
        <v>91501831</v>
      </c>
      <c r="M19" s="12">
        <f t="shared" ref="M19" si="4">C19+E19+G19+I19+K19</f>
        <v>123085669.00000003</v>
      </c>
      <c r="N19" s="18">
        <f>L19+M19</f>
        <v>214587500.00000003</v>
      </c>
      <c r="P19" s="4" t="s">
        <v>16</v>
      </c>
      <c r="Q19" s="2">
        <v>9587</v>
      </c>
      <c r="R19" s="2">
        <v>15746</v>
      </c>
      <c r="S19" s="2">
        <v>1873</v>
      </c>
      <c r="T19" s="2">
        <v>0</v>
      </c>
      <c r="U19" s="2">
        <v>856</v>
      </c>
      <c r="V19" s="2">
        <v>1304</v>
      </c>
      <c r="W19" s="2">
        <v>2401</v>
      </c>
      <c r="X19" s="2">
        <v>1131</v>
      </c>
      <c r="Y19" s="2">
        <v>1405</v>
      </c>
      <c r="Z19" s="2">
        <v>0</v>
      </c>
      <c r="AA19" s="1">
        <f t="shared" ref="AA19" si="5">Q19+S19+U19+W19+Y19</f>
        <v>16122</v>
      </c>
      <c r="AB19" s="12">
        <f t="shared" ref="AB19" si="6">R19+T19+V19+X19+Z19</f>
        <v>18181</v>
      </c>
      <c r="AC19" s="13">
        <f>AA19+AB19</f>
        <v>34303</v>
      </c>
      <c r="AE19" s="4" t="s">
        <v>16</v>
      </c>
      <c r="AF19" s="2">
        <f t="shared" ref="AF19:AO19" si="7">IFERROR(B19/Q19, "N.A.")</f>
        <v>5136.2198810889749</v>
      </c>
      <c r="AG19" s="2">
        <f t="shared" si="7"/>
        <v>6148.9247427918217</v>
      </c>
      <c r="AH19" s="2">
        <f t="shared" si="7"/>
        <v>6539.3336892685529</v>
      </c>
      <c r="AI19" s="2" t="str">
        <f t="shared" si="7"/>
        <v>N.A.</v>
      </c>
      <c r="AJ19" s="2">
        <f t="shared" si="7"/>
        <v>10631.962616822429</v>
      </c>
      <c r="AK19" s="2">
        <f t="shared" si="7"/>
        <v>15175.766871165644</v>
      </c>
      <c r="AL19" s="2">
        <f t="shared" si="7"/>
        <v>8709.6039150354045</v>
      </c>
      <c r="AM19" s="2">
        <f t="shared" si="7"/>
        <v>5725.4641909814327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5675.5880784021838</v>
      </c>
      <c r="AQ19" s="16">
        <f t="shared" ref="AQ19" si="9">IFERROR(M19/AB19, "N.A.")</f>
        <v>6770.0164457400597</v>
      </c>
      <c r="AR19" s="13">
        <f t="shared" ref="AR19" si="10">IFERROR(N19/AC19, "N.A.")</f>
        <v>6255.6481940355079</v>
      </c>
    </row>
    <row r="20" spans="1:44" ht="15" customHeight="1" thickBot="1" x14ac:dyDescent="0.3">
      <c r="A20" s="5" t="s">
        <v>0</v>
      </c>
      <c r="B20" s="46">
        <f>B19+C19</f>
        <v>146061909.00000003</v>
      </c>
      <c r="C20" s="47"/>
      <c r="D20" s="46">
        <f>D19+E19</f>
        <v>12248172</v>
      </c>
      <c r="E20" s="47"/>
      <c r="F20" s="46">
        <f>F19+G19</f>
        <v>28890160</v>
      </c>
      <c r="G20" s="47"/>
      <c r="H20" s="46">
        <f>H19+I19</f>
        <v>27387259.000000007</v>
      </c>
      <c r="I20" s="47"/>
      <c r="J20" s="46">
        <f>J19+K19</f>
        <v>0</v>
      </c>
      <c r="K20" s="47"/>
      <c r="L20" s="46">
        <f>L19+M19</f>
        <v>214587500.00000003</v>
      </c>
      <c r="M20" s="50"/>
      <c r="N20" s="19">
        <f>B20+D20+F20+H20+J20</f>
        <v>214587500.00000003</v>
      </c>
      <c r="P20" s="5" t="s">
        <v>0</v>
      </c>
      <c r="Q20" s="46">
        <f>Q19+R19</f>
        <v>25333</v>
      </c>
      <c r="R20" s="47"/>
      <c r="S20" s="46">
        <f>S19+T19</f>
        <v>1873</v>
      </c>
      <c r="T20" s="47"/>
      <c r="U20" s="46">
        <f>U19+V19</f>
        <v>2160</v>
      </c>
      <c r="V20" s="47"/>
      <c r="W20" s="46">
        <f>W19+X19</f>
        <v>3532</v>
      </c>
      <c r="X20" s="47"/>
      <c r="Y20" s="46">
        <f>Y19+Z19</f>
        <v>1405</v>
      </c>
      <c r="Z20" s="47"/>
      <c r="AA20" s="46">
        <f>AA19+AB19</f>
        <v>34303</v>
      </c>
      <c r="AB20" s="47"/>
      <c r="AC20" s="20">
        <f>Q20+S20+U20+W20+Y20</f>
        <v>34303</v>
      </c>
      <c r="AE20" s="5" t="s">
        <v>0</v>
      </c>
      <c r="AF20" s="48">
        <f>IFERROR(B20/Q20,"N.A.")</f>
        <v>5765.6775352307277</v>
      </c>
      <c r="AG20" s="49"/>
      <c r="AH20" s="48">
        <f>IFERROR(D20/S20,"N.A.")</f>
        <v>6539.3336892685529</v>
      </c>
      <c r="AI20" s="49"/>
      <c r="AJ20" s="48">
        <f>IFERROR(F20/U20,"N.A.")</f>
        <v>13375.074074074075</v>
      </c>
      <c r="AK20" s="49"/>
      <c r="AL20" s="48">
        <f>IFERROR(H20/W20,"N.A.")</f>
        <v>7754.0370894677262</v>
      </c>
      <c r="AM20" s="49"/>
      <c r="AN20" s="48">
        <f>IFERROR(J20/Y20,"N.A.")</f>
        <v>0</v>
      </c>
      <c r="AO20" s="49"/>
      <c r="AP20" s="48">
        <f>IFERROR(L20/AA20,"N.A.")</f>
        <v>6255.6481940355079</v>
      </c>
      <c r="AQ20" s="49"/>
      <c r="AR20" s="17">
        <f>IFERROR(N20/AC20, "N.A.")</f>
        <v>6255.6481940355079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5830630</v>
      </c>
      <c r="C27" s="2"/>
      <c r="D27" s="2">
        <v>4721972</v>
      </c>
      <c r="E27" s="2"/>
      <c r="F27" s="2">
        <v>9100960</v>
      </c>
      <c r="G27" s="2"/>
      <c r="H27" s="2">
        <v>10294665.000000002</v>
      </c>
      <c r="I27" s="2"/>
      <c r="J27" s="2"/>
      <c r="K27" s="2"/>
      <c r="L27" s="1">
        <f t="shared" ref="L27:M30" si="11">B27+D27+F27+H27+J27</f>
        <v>29948227</v>
      </c>
      <c r="M27" s="12">
        <f t="shared" si="11"/>
        <v>0</v>
      </c>
      <c r="N27" s="13">
        <f>L27+M27</f>
        <v>29948227</v>
      </c>
      <c r="P27" s="3" t="s">
        <v>12</v>
      </c>
      <c r="Q27" s="2">
        <v>1395</v>
      </c>
      <c r="R27" s="2">
        <v>0</v>
      </c>
      <c r="S27" s="2">
        <v>909</v>
      </c>
      <c r="T27" s="2">
        <v>0</v>
      </c>
      <c r="U27" s="2">
        <v>856</v>
      </c>
      <c r="V27" s="2">
        <v>0</v>
      </c>
      <c r="W27" s="2">
        <v>1039</v>
      </c>
      <c r="X27" s="2">
        <v>0</v>
      </c>
      <c r="Y27" s="2">
        <v>0</v>
      </c>
      <c r="Z27" s="2">
        <v>0</v>
      </c>
      <c r="AA27" s="1">
        <f t="shared" ref="AA27:AB30" si="12">Q27+S27+U27+W27+Y27</f>
        <v>4199</v>
      </c>
      <c r="AB27" s="12">
        <f t="shared" si="12"/>
        <v>0</v>
      </c>
      <c r="AC27" s="13">
        <f>AA27+AB27</f>
        <v>4199</v>
      </c>
      <c r="AE27" s="3" t="s">
        <v>12</v>
      </c>
      <c r="AF27" s="2">
        <f t="shared" ref="AF27:AR30" si="13">IFERROR(B27/Q27, "N.A.")</f>
        <v>4179.663082437276</v>
      </c>
      <c r="AG27" s="2" t="str">
        <f t="shared" si="13"/>
        <v>N.A.</v>
      </c>
      <c r="AH27" s="2">
        <f t="shared" si="13"/>
        <v>5194.6886688668865</v>
      </c>
      <c r="AI27" s="2" t="str">
        <f t="shared" si="13"/>
        <v>N.A.</v>
      </c>
      <c r="AJ27" s="2">
        <f t="shared" si="13"/>
        <v>10631.962616822429</v>
      </c>
      <c r="AK27" s="2" t="str">
        <f t="shared" si="13"/>
        <v>N.A.</v>
      </c>
      <c r="AL27" s="2">
        <f t="shared" si="13"/>
        <v>9908.2435033686252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7132.2283877113596</v>
      </c>
      <c r="AQ27" s="16" t="str">
        <f t="shared" si="13"/>
        <v>N.A.</v>
      </c>
      <c r="AR27" s="13">
        <f t="shared" si="13"/>
        <v>7132.2283877113596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32861730.000000004</v>
      </c>
      <c r="C29" s="2">
        <v>68181929</v>
      </c>
      <c r="D29" s="2">
        <v>6541500</v>
      </c>
      <c r="E29" s="2"/>
      <c r="F29" s="2"/>
      <c r="G29" s="2">
        <v>12956200</v>
      </c>
      <c r="H29" s="2"/>
      <c r="I29" s="2">
        <v>5471000</v>
      </c>
      <c r="J29" s="2">
        <v>0</v>
      </c>
      <c r="K29" s="2"/>
      <c r="L29" s="1">
        <f t="shared" si="11"/>
        <v>39403230</v>
      </c>
      <c r="M29" s="12">
        <f t="shared" si="11"/>
        <v>86609129</v>
      </c>
      <c r="N29" s="13">
        <f>L29+M29</f>
        <v>126012359</v>
      </c>
      <c r="P29" s="3" t="s">
        <v>14</v>
      </c>
      <c r="Q29" s="2">
        <v>4819</v>
      </c>
      <c r="R29" s="2">
        <v>11405</v>
      </c>
      <c r="S29" s="2">
        <v>762</v>
      </c>
      <c r="T29" s="2">
        <v>0</v>
      </c>
      <c r="U29" s="2">
        <v>0</v>
      </c>
      <c r="V29" s="2">
        <v>973</v>
      </c>
      <c r="W29" s="2">
        <v>0</v>
      </c>
      <c r="X29" s="2">
        <v>473</v>
      </c>
      <c r="Y29" s="2">
        <v>906</v>
      </c>
      <c r="Z29" s="2">
        <v>0</v>
      </c>
      <c r="AA29" s="1">
        <f t="shared" si="12"/>
        <v>6487</v>
      </c>
      <c r="AB29" s="12">
        <f t="shared" si="12"/>
        <v>12851</v>
      </c>
      <c r="AC29" s="13">
        <f>AA29+AB29</f>
        <v>19338</v>
      </c>
      <c r="AE29" s="3" t="s">
        <v>14</v>
      </c>
      <c r="AF29" s="2">
        <f t="shared" si="13"/>
        <v>6819.201079062047</v>
      </c>
      <c r="AG29" s="2">
        <f t="shared" si="13"/>
        <v>5978.2489259096883</v>
      </c>
      <c r="AH29" s="2">
        <f t="shared" si="13"/>
        <v>8584.645669291338</v>
      </c>
      <c r="AI29" s="2" t="str">
        <f t="shared" si="13"/>
        <v>N.A.</v>
      </c>
      <c r="AJ29" s="2" t="str">
        <f t="shared" si="13"/>
        <v>N.A.</v>
      </c>
      <c r="AK29" s="2">
        <f t="shared" si="13"/>
        <v>13315.724563206577</v>
      </c>
      <c r="AL29" s="2" t="str">
        <f t="shared" si="13"/>
        <v>N.A.</v>
      </c>
      <c r="AM29" s="2">
        <f t="shared" si="13"/>
        <v>11566.59619450317</v>
      </c>
      <c r="AN29" s="2">
        <f t="shared" si="13"/>
        <v>0</v>
      </c>
      <c r="AO29" s="2" t="str">
        <f t="shared" si="13"/>
        <v>N.A.</v>
      </c>
      <c r="AP29" s="15">
        <f t="shared" si="13"/>
        <v>6074.1837521196239</v>
      </c>
      <c r="AQ29" s="16">
        <f t="shared" si="13"/>
        <v>6739.4855653256554</v>
      </c>
      <c r="AR29" s="13">
        <f t="shared" si="13"/>
        <v>6516.3077360637089</v>
      </c>
    </row>
    <row r="30" spans="1:44" ht="15" customHeight="1" thickBot="1" x14ac:dyDescent="0.3">
      <c r="A30" s="3" t="s">
        <v>15</v>
      </c>
      <c r="B30" s="2">
        <v>1446330</v>
      </c>
      <c r="C30" s="2"/>
      <c r="D30" s="2">
        <v>159100</v>
      </c>
      <c r="E30" s="2"/>
      <c r="F30" s="2"/>
      <c r="G30" s="2">
        <v>148000</v>
      </c>
      <c r="H30" s="2">
        <v>9405400.0000000019</v>
      </c>
      <c r="I30" s="2"/>
      <c r="J30" s="2"/>
      <c r="K30" s="2"/>
      <c r="L30" s="1">
        <f t="shared" si="11"/>
        <v>11010830.000000002</v>
      </c>
      <c r="M30" s="12">
        <f t="shared" si="11"/>
        <v>148000</v>
      </c>
      <c r="N30" s="13">
        <f>L30+M30</f>
        <v>11158830.000000002</v>
      </c>
      <c r="P30" s="3" t="s">
        <v>15</v>
      </c>
      <c r="Q30" s="2">
        <v>222</v>
      </c>
      <c r="R30" s="2">
        <v>0</v>
      </c>
      <c r="S30" s="2">
        <v>74</v>
      </c>
      <c r="T30" s="2">
        <v>0</v>
      </c>
      <c r="U30" s="2">
        <v>0</v>
      </c>
      <c r="V30" s="2">
        <v>74</v>
      </c>
      <c r="W30" s="2">
        <v>740</v>
      </c>
      <c r="X30" s="2">
        <v>0</v>
      </c>
      <c r="Y30" s="2">
        <v>0</v>
      </c>
      <c r="Z30" s="2">
        <v>0</v>
      </c>
      <c r="AA30" s="1">
        <f t="shared" si="12"/>
        <v>1036</v>
      </c>
      <c r="AB30" s="12">
        <f t="shared" si="12"/>
        <v>74</v>
      </c>
      <c r="AC30" s="18">
        <f>AA30+AB30</f>
        <v>1110</v>
      </c>
      <c r="AE30" s="3" t="s">
        <v>15</v>
      </c>
      <c r="AF30" s="2">
        <f t="shared" si="13"/>
        <v>6515</v>
      </c>
      <c r="AG30" s="2" t="str">
        <f t="shared" si="13"/>
        <v>N.A.</v>
      </c>
      <c r="AH30" s="2">
        <f t="shared" si="13"/>
        <v>2150</v>
      </c>
      <c r="AI30" s="2" t="str">
        <f t="shared" si="13"/>
        <v>N.A.</v>
      </c>
      <c r="AJ30" s="2" t="str">
        <f t="shared" si="13"/>
        <v>N.A.</v>
      </c>
      <c r="AK30" s="2">
        <f t="shared" si="13"/>
        <v>2000</v>
      </c>
      <c r="AL30" s="2">
        <f t="shared" si="13"/>
        <v>12710.000000000002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10628.214285714288</v>
      </c>
      <c r="AQ30" s="16">
        <f t="shared" si="13"/>
        <v>2000</v>
      </c>
      <c r="AR30" s="13">
        <f t="shared" si="13"/>
        <v>10053.000000000002</v>
      </c>
    </row>
    <row r="31" spans="1:44" ht="15" customHeight="1" thickBot="1" x14ac:dyDescent="0.3">
      <c r="A31" s="4" t="s">
        <v>16</v>
      </c>
      <c r="B31" s="2">
        <v>40138690.000000007</v>
      </c>
      <c r="C31" s="2">
        <v>68181929</v>
      </c>
      <c r="D31" s="2">
        <v>11422572</v>
      </c>
      <c r="E31" s="2"/>
      <c r="F31" s="2">
        <v>9100960</v>
      </c>
      <c r="G31" s="2">
        <v>13104199.999999998</v>
      </c>
      <c r="H31" s="2">
        <v>19700065</v>
      </c>
      <c r="I31" s="2">
        <v>5471000</v>
      </c>
      <c r="J31" s="2">
        <v>0</v>
      </c>
      <c r="K31" s="2"/>
      <c r="L31" s="1">
        <f t="shared" ref="L31" si="14">B31+D31+F31+H31+J31</f>
        <v>80362287</v>
      </c>
      <c r="M31" s="12">
        <f t="shared" ref="M31" si="15">C31+E31+G31+I31+K31</f>
        <v>86757129</v>
      </c>
      <c r="N31" s="18">
        <f>L31+M31</f>
        <v>167119416</v>
      </c>
      <c r="P31" s="4" t="s">
        <v>16</v>
      </c>
      <c r="Q31" s="2">
        <v>6436</v>
      </c>
      <c r="R31" s="2">
        <v>11405</v>
      </c>
      <c r="S31" s="2">
        <v>1745</v>
      </c>
      <c r="T31" s="2">
        <v>0</v>
      </c>
      <c r="U31" s="2">
        <v>856</v>
      </c>
      <c r="V31" s="2">
        <v>1047</v>
      </c>
      <c r="W31" s="2">
        <v>1779</v>
      </c>
      <c r="X31" s="2">
        <v>473</v>
      </c>
      <c r="Y31" s="2">
        <v>906</v>
      </c>
      <c r="Z31" s="2">
        <v>0</v>
      </c>
      <c r="AA31" s="1">
        <f t="shared" ref="AA31" si="16">Q31+S31+U31+W31+Y31</f>
        <v>11722</v>
      </c>
      <c r="AB31" s="12">
        <f t="shared" ref="AB31" si="17">R31+T31+V31+X31+Z31</f>
        <v>12925</v>
      </c>
      <c r="AC31" s="13">
        <f>AA31+AB31</f>
        <v>24647</v>
      </c>
      <c r="AE31" s="4" t="s">
        <v>16</v>
      </c>
      <c r="AF31" s="2">
        <f t="shared" ref="AF31:AO31" si="18">IFERROR(B31/Q31, "N.A.")</f>
        <v>6236.5894965817288</v>
      </c>
      <c r="AG31" s="2">
        <f t="shared" si="18"/>
        <v>5978.2489259096883</v>
      </c>
      <c r="AH31" s="2">
        <f t="shared" si="18"/>
        <v>6545.8865329512892</v>
      </c>
      <c r="AI31" s="2" t="str">
        <f t="shared" si="18"/>
        <v>N.A.</v>
      </c>
      <c r="AJ31" s="2">
        <f t="shared" si="18"/>
        <v>10631.962616822429</v>
      </c>
      <c r="AK31" s="2">
        <f t="shared" si="18"/>
        <v>12515.950334288442</v>
      </c>
      <c r="AL31" s="2">
        <f t="shared" si="18"/>
        <v>11073.673412029229</v>
      </c>
      <c r="AM31" s="2">
        <f t="shared" si="18"/>
        <v>11566.59619450317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6855.6805152704319</v>
      </c>
      <c r="AQ31" s="16">
        <f t="shared" ref="AQ31" si="20">IFERROR(M31/AB31, "N.A.")</f>
        <v>6712.3504061895555</v>
      </c>
      <c r="AR31" s="13">
        <f t="shared" ref="AR31" si="21">IFERROR(N31/AC31, "N.A.")</f>
        <v>6780.517547774577</v>
      </c>
    </row>
    <row r="32" spans="1:44" ht="15" customHeight="1" thickBot="1" x14ac:dyDescent="0.3">
      <c r="A32" s="5" t="s">
        <v>0</v>
      </c>
      <c r="B32" s="46">
        <f>B31+C31</f>
        <v>108320619</v>
      </c>
      <c r="C32" s="47"/>
      <c r="D32" s="46">
        <f>D31+E31</f>
        <v>11422572</v>
      </c>
      <c r="E32" s="47"/>
      <c r="F32" s="46">
        <f>F31+G31</f>
        <v>22205160</v>
      </c>
      <c r="G32" s="47"/>
      <c r="H32" s="46">
        <f>H31+I31</f>
        <v>25171065</v>
      </c>
      <c r="I32" s="47"/>
      <c r="J32" s="46">
        <f>J31+K31</f>
        <v>0</v>
      </c>
      <c r="K32" s="47"/>
      <c r="L32" s="46">
        <f>L31+M31</f>
        <v>167119416</v>
      </c>
      <c r="M32" s="50"/>
      <c r="N32" s="19">
        <f>B32+D32+F32+H32+J32</f>
        <v>167119416</v>
      </c>
      <c r="P32" s="5" t="s">
        <v>0</v>
      </c>
      <c r="Q32" s="46">
        <f>Q31+R31</f>
        <v>17841</v>
      </c>
      <c r="R32" s="47"/>
      <c r="S32" s="46">
        <f>S31+T31</f>
        <v>1745</v>
      </c>
      <c r="T32" s="47"/>
      <c r="U32" s="46">
        <f>U31+V31</f>
        <v>1903</v>
      </c>
      <c r="V32" s="47"/>
      <c r="W32" s="46">
        <f>W31+X31</f>
        <v>2252</v>
      </c>
      <c r="X32" s="47"/>
      <c r="Y32" s="46">
        <f>Y31+Z31</f>
        <v>906</v>
      </c>
      <c r="Z32" s="47"/>
      <c r="AA32" s="46">
        <f>AA31+AB31</f>
        <v>24647</v>
      </c>
      <c r="AB32" s="47"/>
      <c r="AC32" s="20">
        <f>Q32+S32+U32+W32+Y32</f>
        <v>24647</v>
      </c>
      <c r="AE32" s="5" t="s">
        <v>0</v>
      </c>
      <c r="AF32" s="48">
        <f>IFERROR(B32/Q32,"N.A.")</f>
        <v>6071.4432486968217</v>
      </c>
      <c r="AG32" s="49"/>
      <c r="AH32" s="48">
        <f>IFERROR(D32/S32,"N.A.")</f>
        <v>6545.8865329512892</v>
      </c>
      <c r="AI32" s="49"/>
      <c r="AJ32" s="48">
        <f>IFERROR(F32/U32,"N.A.")</f>
        <v>11668.502364687336</v>
      </c>
      <c r="AK32" s="49"/>
      <c r="AL32" s="48">
        <f>IFERROR(H32/W32,"N.A.")</f>
        <v>11177.204706927176</v>
      </c>
      <c r="AM32" s="49"/>
      <c r="AN32" s="48">
        <f>IFERROR(J32/Y32,"N.A.")</f>
        <v>0</v>
      </c>
      <c r="AO32" s="49"/>
      <c r="AP32" s="48">
        <f>IFERROR(L32/AA32,"N.A.")</f>
        <v>6780.517547774577</v>
      </c>
      <c r="AQ32" s="49"/>
      <c r="AR32" s="17">
        <f>IFERROR(N32/AC32, "N.A.")</f>
        <v>6780.517547774577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1730880</v>
      </c>
      <c r="C39" s="2"/>
      <c r="D39" s="2">
        <v>825600</v>
      </c>
      <c r="E39" s="2"/>
      <c r="F39" s="2"/>
      <c r="G39" s="2"/>
      <c r="H39" s="2">
        <v>1211694</v>
      </c>
      <c r="I39" s="2"/>
      <c r="J39" s="2">
        <v>0</v>
      </c>
      <c r="K39" s="2"/>
      <c r="L39" s="1">
        <f t="shared" ref="L39:M42" si="22">B39+D39+F39+H39+J39</f>
        <v>3768174</v>
      </c>
      <c r="M39" s="12">
        <f t="shared" si="22"/>
        <v>0</v>
      </c>
      <c r="N39" s="13">
        <f>L39+M39</f>
        <v>3768174</v>
      </c>
      <c r="P39" s="3" t="s">
        <v>12</v>
      </c>
      <c r="Q39" s="2">
        <v>441</v>
      </c>
      <c r="R39" s="2">
        <v>0</v>
      </c>
      <c r="S39" s="2">
        <v>128</v>
      </c>
      <c r="T39" s="2">
        <v>0</v>
      </c>
      <c r="U39" s="2">
        <v>0</v>
      </c>
      <c r="V39" s="2">
        <v>0</v>
      </c>
      <c r="W39" s="2">
        <v>622</v>
      </c>
      <c r="X39" s="2">
        <v>0</v>
      </c>
      <c r="Y39" s="2">
        <v>212</v>
      </c>
      <c r="Z39" s="2">
        <v>0</v>
      </c>
      <c r="AA39" s="1">
        <f t="shared" ref="AA39:AB42" si="23">Q39+S39+U39+W39+Y39</f>
        <v>1403</v>
      </c>
      <c r="AB39" s="12">
        <f t="shared" si="23"/>
        <v>0</v>
      </c>
      <c r="AC39" s="13">
        <f>AA39+AB39</f>
        <v>1403</v>
      </c>
      <c r="AE39" s="3" t="s">
        <v>12</v>
      </c>
      <c r="AF39" s="2">
        <f t="shared" ref="AF39:AR42" si="24">IFERROR(B39/Q39, "N.A.")</f>
        <v>3924.8979591836733</v>
      </c>
      <c r="AG39" s="2" t="str">
        <f t="shared" si="24"/>
        <v>N.A.</v>
      </c>
      <c r="AH39" s="2">
        <f t="shared" si="24"/>
        <v>6450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1948.0610932475884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2685.7975766215254</v>
      </c>
      <c r="AQ39" s="16" t="str">
        <f t="shared" si="24"/>
        <v>N.A.</v>
      </c>
      <c r="AR39" s="13">
        <f t="shared" si="24"/>
        <v>2685.7975766215254</v>
      </c>
    </row>
    <row r="40" spans="1:44" ht="15" customHeight="1" thickBot="1" x14ac:dyDescent="0.3">
      <c r="A40" s="3" t="s">
        <v>13</v>
      </c>
      <c r="B40" s="2">
        <v>2720610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2720610</v>
      </c>
      <c r="M40" s="12">
        <f t="shared" si="22"/>
        <v>0</v>
      </c>
      <c r="N40" s="13">
        <f>L40+M40</f>
        <v>2720610</v>
      </c>
      <c r="P40" s="3" t="s">
        <v>13</v>
      </c>
      <c r="Q40" s="2">
        <v>1091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1091</v>
      </c>
      <c r="AB40" s="12">
        <f t="shared" si="23"/>
        <v>0</v>
      </c>
      <c r="AC40" s="13">
        <f>AA40+AB40</f>
        <v>1091</v>
      </c>
      <c r="AE40" s="3" t="s">
        <v>13</v>
      </c>
      <c r="AF40" s="2">
        <f t="shared" si="24"/>
        <v>2493.684692942255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2493.684692942255</v>
      </c>
      <c r="AQ40" s="16" t="str">
        <f t="shared" si="24"/>
        <v>N.A.</v>
      </c>
      <c r="AR40" s="13">
        <f t="shared" si="24"/>
        <v>2493.684692942255</v>
      </c>
    </row>
    <row r="41" spans="1:44" ht="15" customHeight="1" thickBot="1" x14ac:dyDescent="0.3">
      <c r="A41" s="3" t="s">
        <v>14</v>
      </c>
      <c r="B41" s="2">
        <v>4650760</v>
      </c>
      <c r="C41" s="2">
        <v>28639040.000000004</v>
      </c>
      <c r="D41" s="2"/>
      <c r="E41" s="2"/>
      <c r="F41" s="2"/>
      <c r="G41" s="2">
        <v>6685000</v>
      </c>
      <c r="H41" s="2"/>
      <c r="I41" s="2">
        <v>1004500</v>
      </c>
      <c r="J41" s="2">
        <v>0</v>
      </c>
      <c r="K41" s="2"/>
      <c r="L41" s="1">
        <f t="shared" si="22"/>
        <v>4650760</v>
      </c>
      <c r="M41" s="12">
        <f t="shared" si="22"/>
        <v>36328540</v>
      </c>
      <c r="N41" s="13">
        <f>L41+M41</f>
        <v>40979300</v>
      </c>
      <c r="P41" s="3" t="s">
        <v>14</v>
      </c>
      <c r="Q41" s="2">
        <v>1619</v>
      </c>
      <c r="R41" s="2">
        <v>4341</v>
      </c>
      <c r="S41" s="2">
        <v>0</v>
      </c>
      <c r="T41" s="2">
        <v>0</v>
      </c>
      <c r="U41" s="2">
        <v>0</v>
      </c>
      <c r="V41" s="2">
        <v>257</v>
      </c>
      <c r="W41" s="2">
        <v>0</v>
      </c>
      <c r="X41" s="2">
        <v>658</v>
      </c>
      <c r="Y41" s="2">
        <v>287</v>
      </c>
      <c r="Z41" s="2">
        <v>0</v>
      </c>
      <c r="AA41" s="1">
        <f t="shared" si="23"/>
        <v>1906</v>
      </c>
      <c r="AB41" s="12">
        <f t="shared" si="23"/>
        <v>5256</v>
      </c>
      <c r="AC41" s="13">
        <f>AA41+AB41</f>
        <v>7162</v>
      </c>
      <c r="AE41" s="3" t="s">
        <v>14</v>
      </c>
      <c r="AF41" s="2">
        <f t="shared" si="24"/>
        <v>2872.6127239036441</v>
      </c>
      <c r="AG41" s="2">
        <f t="shared" si="24"/>
        <v>6597.3370191200192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26011.673151750972</v>
      </c>
      <c r="AL41" s="2" t="str">
        <f t="shared" si="24"/>
        <v>N.A.</v>
      </c>
      <c r="AM41" s="2">
        <f t="shared" si="24"/>
        <v>1526.5957446808511</v>
      </c>
      <c r="AN41" s="2">
        <f t="shared" si="24"/>
        <v>0</v>
      </c>
      <c r="AO41" s="2" t="str">
        <f t="shared" si="24"/>
        <v>N.A.</v>
      </c>
      <c r="AP41" s="15">
        <f t="shared" si="24"/>
        <v>2440.0629590766002</v>
      </c>
      <c r="AQ41" s="16">
        <f t="shared" si="24"/>
        <v>6911.8226788432266</v>
      </c>
      <c r="AR41" s="13">
        <f t="shared" si="24"/>
        <v>5721.7676626640605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9102250.0000000019</v>
      </c>
      <c r="C43" s="2">
        <v>28639040.000000004</v>
      </c>
      <c r="D43" s="2">
        <v>825600</v>
      </c>
      <c r="E43" s="2"/>
      <c r="F43" s="2"/>
      <c r="G43" s="2">
        <v>6685000</v>
      </c>
      <c r="H43" s="2">
        <v>1211694</v>
      </c>
      <c r="I43" s="2">
        <v>1004500</v>
      </c>
      <c r="J43" s="2">
        <v>0</v>
      </c>
      <c r="K43" s="2"/>
      <c r="L43" s="1">
        <f t="shared" ref="L43" si="25">B43+D43+F43+H43+J43</f>
        <v>11139544.000000002</v>
      </c>
      <c r="M43" s="12">
        <f t="shared" ref="M43" si="26">C43+E43+G43+I43+K43</f>
        <v>36328540</v>
      </c>
      <c r="N43" s="18">
        <f>L43+M43</f>
        <v>47468084</v>
      </c>
      <c r="P43" s="4" t="s">
        <v>16</v>
      </c>
      <c r="Q43" s="2">
        <v>3151</v>
      </c>
      <c r="R43" s="2">
        <v>4341</v>
      </c>
      <c r="S43" s="2">
        <v>128</v>
      </c>
      <c r="T43" s="2">
        <v>0</v>
      </c>
      <c r="U43" s="2">
        <v>0</v>
      </c>
      <c r="V43" s="2">
        <v>257</v>
      </c>
      <c r="W43" s="2">
        <v>622</v>
      </c>
      <c r="X43" s="2">
        <v>658</v>
      </c>
      <c r="Y43" s="2">
        <v>499</v>
      </c>
      <c r="Z43" s="2">
        <v>0</v>
      </c>
      <c r="AA43" s="1">
        <f t="shared" ref="AA43" si="27">Q43+S43+U43+W43+Y43</f>
        <v>4400</v>
      </c>
      <c r="AB43" s="12">
        <f t="shared" ref="AB43" si="28">R43+T43+V43+X43+Z43</f>
        <v>5256</v>
      </c>
      <c r="AC43" s="18">
        <f>AA43+AB43</f>
        <v>9656</v>
      </c>
      <c r="AE43" s="4" t="s">
        <v>16</v>
      </c>
      <c r="AF43" s="2">
        <f t="shared" ref="AF43:AO43" si="29">IFERROR(B43/Q43, "N.A.")</f>
        <v>2888.6861313868617</v>
      </c>
      <c r="AG43" s="2">
        <f t="shared" si="29"/>
        <v>6597.3370191200192</v>
      </c>
      <c r="AH43" s="2">
        <f t="shared" si="29"/>
        <v>6450</v>
      </c>
      <c r="AI43" s="2" t="str">
        <f t="shared" si="29"/>
        <v>N.A.</v>
      </c>
      <c r="AJ43" s="2" t="str">
        <f t="shared" si="29"/>
        <v>N.A.</v>
      </c>
      <c r="AK43" s="2">
        <f t="shared" si="29"/>
        <v>26011.673151750972</v>
      </c>
      <c r="AL43" s="2">
        <f t="shared" si="29"/>
        <v>1948.0610932475884</v>
      </c>
      <c r="AM43" s="2">
        <f t="shared" si="29"/>
        <v>1526.5957446808511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2531.7145454545457</v>
      </c>
      <c r="AQ43" s="16">
        <f t="shared" ref="AQ43" si="31">IFERROR(M43/AB43, "N.A.")</f>
        <v>6911.8226788432266</v>
      </c>
      <c r="AR43" s="13">
        <f t="shared" ref="AR43" si="32">IFERROR(N43/AC43, "N.A.")</f>
        <v>4915.9159072079538</v>
      </c>
    </row>
    <row r="44" spans="1:44" ht="15" customHeight="1" thickBot="1" x14ac:dyDescent="0.3">
      <c r="A44" s="5" t="s">
        <v>0</v>
      </c>
      <c r="B44" s="46">
        <f>B43+C43</f>
        <v>37741290.000000007</v>
      </c>
      <c r="C44" s="47"/>
      <c r="D44" s="46">
        <f>D43+E43</f>
        <v>825600</v>
      </c>
      <c r="E44" s="47"/>
      <c r="F44" s="46">
        <f>F43+G43</f>
        <v>6685000</v>
      </c>
      <c r="G44" s="47"/>
      <c r="H44" s="46">
        <f>H43+I43</f>
        <v>2216194</v>
      </c>
      <c r="I44" s="47"/>
      <c r="J44" s="46">
        <f>J43+K43</f>
        <v>0</v>
      </c>
      <c r="K44" s="47"/>
      <c r="L44" s="46">
        <f>L43+M43</f>
        <v>47468084</v>
      </c>
      <c r="M44" s="50"/>
      <c r="N44" s="19">
        <f>B44+D44+F44+H44+J44</f>
        <v>47468084.000000007</v>
      </c>
      <c r="P44" s="5" t="s">
        <v>0</v>
      </c>
      <c r="Q44" s="46">
        <f>Q43+R43</f>
        <v>7492</v>
      </c>
      <c r="R44" s="47"/>
      <c r="S44" s="46">
        <f>S43+T43</f>
        <v>128</v>
      </c>
      <c r="T44" s="47"/>
      <c r="U44" s="46">
        <f>U43+V43</f>
        <v>257</v>
      </c>
      <c r="V44" s="47"/>
      <c r="W44" s="46">
        <f>W43+X43</f>
        <v>1280</v>
      </c>
      <c r="X44" s="47"/>
      <c r="Y44" s="46">
        <f>Y43+Z43</f>
        <v>499</v>
      </c>
      <c r="Z44" s="47"/>
      <c r="AA44" s="46">
        <f>AA43+AB43</f>
        <v>9656</v>
      </c>
      <c r="AB44" s="50"/>
      <c r="AC44" s="19">
        <f>Q44+S44+U44+W44+Y44</f>
        <v>9656</v>
      </c>
      <c r="AE44" s="5" t="s">
        <v>0</v>
      </c>
      <c r="AF44" s="48">
        <f>IFERROR(B44/Q44,"N.A.")</f>
        <v>5037.5453817405241</v>
      </c>
      <c r="AG44" s="49"/>
      <c r="AH44" s="48">
        <f>IFERROR(D44/S44,"N.A.")</f>
        <v>6450</v>
      </c>
      <c r="AI44" s="49"/>
      <c r="AJ44" s="48">
        <f>IFERROR(F44/U44,"N.A.")</f>
        <v>26011.673151750972</v>
      </c>
      <c r="AK44" s="49"/>
      <c r="AL44" s="48">
        <f>IFERROR(H44/W44,"N.A.")</f>
        <v>1731.4015625</v>
      </c>
      <c r="AM44" s="49"/>
      <c r="AN44" s="48">
        <f>IFERROR(J44/Y44,"N.A.")</f>
        <v>0</v>
      </c>
      <c r="AO44" s="49"/>
      <c r="AP44" s="48">
        <f>IFERROR(L44/AA44,"N.A.")</f>
        <v>4915.9159072079538</v>
      </c>
      <c r="AQ44" s="49"/>
      <c r="AR44" s="17">
        <f>IFERROR(N44/AC44, "N.A.")</f>
        <v>4915.9159072079547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>
      <selection activeCell="B17" sqref="B17"/>
    </sheetView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3946fdfc-da00-409a-95df-cd9f19cc2a9a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2005 T4</dc:title>
  <dc:subject>Matriz Hussmanns Quintana Roo, 2005-T4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2025-12-16T14:18:32Z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